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4020" windowWidth="15480" windowHeight="4080" tabRatio="697" firstSheet="19" activeTab="28"/>
  </bookViews>
  <sheets>
    <sheet name="dem1" sheetId="55" r:id="rId1"/>
    <sheet name="dem2" sheetId="56" r:id="rId2"/>
    <sheet name="dem3" sheetId="57" r:id="rId3"/>
    <sheet name="dem5" sheetId="59" r:id="rId4"/>
    <sheet name="dem6" sheetId="61" r:id="rId5"/>
    <sheet name="dem7" sheetId="62" r:id="rId6"/>
    <sheet name="dem10" sheetId="65" r:id="rId7"/>
    <sheet name="dem11" sheetId="66" r:id="rId8"/>
    <sheet name="dem12" sheetId="67" r:id="rId9"/>
    <sheet name="dem13" sheetId="68" r:id="rId10"/>
    <sheet name="dem14" sheetId="69" r:id="rId11"/>
    <sheet name="dem15" sheetId="70" r:id="rId12"/>
    <sheet name="dem16" sheetId="71" r:id="rId13"/>
    <sheet name="dem18" sheetId="73" r:id="rId14"/>
    <sheet name="dem19" sheetId="74" r:id="rId15"/>
    <sheet name="dem20" sheetId="75" r:id="rId16"/>
    <sheet name="dem22" sheetId="77" r:id="rId17"/>
    <sheet name="dem26" sheetId="81" r:id="rId18"/>
    <sheet name="dem29" sheetId="84" r:id="rId19"/>
    <sheet name="dem31" sheetId="86" r:id="rId20"/>
    <sheet name="dem33" sheetId="88" r:id="rId21"/>
    <sheet name="dem34" sheetId="89" r:id="rId22"/>
    <sheet name="Dem35" sheetId="90" r:id="rId23"/>
    <sheet name="dem37" sheetId="92" r:id="rId24"/>
    <sheet name="dem38" sheetId="93" r:id="rId25"/>
    <sheet name="dem39" sheetId="94" r:id="rId26"/>
    <sheet name="dem40" sheetId="95" r:id="rId27"/>
    <sheet name="dem41" sheetId="96" r:id="rId28"/>
    <sheet name="dem47" sheetId="100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123Graph_D" localSheetId="0" hidden="1">#REF!</definedName>
    <definedName name="__123Graph_D" localSheetId="6" hidden="1">[1]DEMAND18!#REF!</definedName>
    <definedName name="__123Graph_D" localSheetId="7" hidden="1">#REF!</definedName>
    <definedName name="__123Graph_D" localSheetId="8" hidden="1">[2]DEMAND18!#REF!</definedName>
    <definedName name="__123Graph_D" localSheetId="9" hidden="1">#REF!</definedName>
    <definedName name="__123Graph_D" localSheetId="11" hidden="1">[3]DEMAND18!#REF!</definedName>
    <definedName name="__123Graph_D" localSheetId="12" hidden="1">#REF!</definedName>
    <definedName name="__123Graph_D" localSheetId="14" hidden="1">#REF!</definedName>
    <definedName name="__123Graph_D" localSheetId="1" hidden="1">[4]DEMAND18!#REF!</definedName>
    <definedName name="__123Graph_D" localSheetId="15" hidden="1">[5]DEMAND18!#REF!</definedName>
    <definedName name="__123Graph_D" localSheetId="16" hidden="1">[5]DEMAND18!#REF!</definedName>
    <definedName name="__123Graph_D" localSheetId="17" hidden="1">[6]dem18!#REF!</definedName>
    <definedName name="__123Graph_D" localSheetId="18" hidden="1">#REF!</definedName>
    <definedName name="__123Graph_D" localSheetId="2" hidden="1">#REF!</definedName>
    <definedName name="__123Graph_D" localSheetId="19" hidden="1">#REF!</definedName>
    <definedName name="__123Graph_D" localSheetId="20" hidden="1">[7]dem18!#REF!</definedName>
    <definedName name="__123Graph_D" localSheetId="21" hidden="1">[8]dem18!#REF!</definedName>
    <definedName name="__123Graph_D" localSheetId="22" hidden="1">[6]dem18!#REF!</definedName>
    <definedName name="__123Graph_D" localSheetId="23" hidden="1">[6]dem18!#REF!</definedName>
    <definedName name="__123Graph_D" localSheetId="24" hidden="1">#REF!</definedName>
    <definedName name="__123Graph_D" localSheetId="25" hidden="1">#REF!</definedName>
    <definedName name="__123Graph_D" localSheetId="26" hidden="1">[6]dem18!#REF!</definedName>
    <definedName name="__123Graph_D" localSheetId="27" hidden="1">[9]DEMAND18!#REF!</definedName>
    <definedName name="__123Graph_D" localSheetId="28" hidden="1">[10]DEMAND18!#REF!</definedName>
    <definedName name="__123Graph_D" localSheetId="3" hidden="1">#REF!</definedName>
    <definedName name="__123Graph_D" localSheetId="4" hidden="1">[1]DEMAND18!#REF!</definedName>
    <definedName name="__123Graph_D" localSheetId="5" hidden="1">[11]DEMAND18!#REF!</definedName>
    <definedName name="__123Graph_D" hidden="1">#REF!</definedName>
    <definedName name="_1234Graph_D" hidden="1">#REF!</definedName>
    <definedName name="_xlnm._FilterDatabase" localSheetId="0" hidden="1">'dem1'!$A$14:$AG$59</definedName>
    <definedName name="_xlnm._FilterDatabase" localSheetId="6" hidden="1">'dem10'!$A$16:$AG$31</definedName>
    <definedName name="_xlnm._FilterDatabase" localSheetId="7" hidden="1">'dem11'!$A$14:$AG$14</definedName>
    <definedName name="_xlnm._FilterDatabase" localSheetId="8" hidden="1">'dem12'!$A$14:$AG$46</definedName>
    <definedName name="_xlnm._FilterDatabase" localSheetId="9" hidden="1">'dem13'!$A$14:$AG$14</definedName>
    <definedName name="_xlnm._FilterDatabase" localSheetId="10" hidden="1">'dem14'!$A$14:$AB$14</definedName>
    <definedName name="_xlnm._FilterDatabase" localSheetId="11" hidden="1">'dem15'!$A$14:$AD$55</definedName>
    <definedName name="_xlnm._FilterDatabase" localSheetId="12" hidden="1">'dem16'!$A$14:$AF$48</definedName>
    <definedName name="_xlnm._FilterDatabase" localSheetId="13" hidden="1">'dem18'!$A$14:$AB$14</definedName>
    <definedName name="_xlnm._FilterDatabase" localSheetId="14" hidden="1">'dem19'!$A$14:$AC$58</definedName>
    <definedName name="_xlnm._FilterDatabase" localSheetId="1" hidden="1">'dem2'!$A$13:$AI$81</definedName>
    <definedName name="_xlnm._FilterDatabase" localSheetId="15" hidden="1">'dem20'!$A$14:$AC$47</definedName>
    <definedName name="_xlnm._FilterDatabase" localSheetId="16" hidden="1">'dem22'!$A$13:$AB$13</definedName>
    <definedName name="_xlnm._FilterDatabase" localSheetId="17" hidden="1">'dem26'!$A$14:$AB$30</definedName>
    <definedName name="_xlnm._FilterDatabase" localSheetId="18" hidden="1">'dem29'!$A$14:$AR$30</definedName>
    <definedName name="_xlnm._FilterDatabase" localSheetId="2" hidden="1">'dem3'!$A$14:$AO$40</definedName>
    <definedName name="_xlnm._FilterDatabase" localSheetId="19" hidden="1">'dem31'!$A$14:$AF$32</definedName>
    <definedName name="_xlnm._FilterDatabase" localSheetId="20" hidden="1">'dem33'!$A$14:$AP$39</definedName>
    <definedName name="_xlnm._FilterDatabase" localSheetId="21" hidden="1">'dem34'!$A$14:$AF$118</definedName>
    <definedName name="_xlnm._FilterDatabase" localSheetId="22" hidden="1">'Dem35'!$A$14:$AG$14</definedName>
    <definedName name="_xlnm._FilterDatabase" localSheetId="23" hidden="1">'dem37'!$A$14:$AB$14</definedName>
    <definedName name="_xlnm._FilterDatabase" localSheetId="24" hidden="1">'dem38'!$A$14:$AB$219</definedName>
    <definedName name="_xlnm._FilterDatabase" localSheetId="25" hidden="1">'dem39'!$A$14:$AL$14</definedName>
    <definedName name="_xlnm._FilterDatabase" localSheetId="26" hidden="1">'dem40'!$A$14:$AD$14</definedName>
    <definedName name="_xlnm._FilterDatabase" localSheetId="27" hidden="1">'dem41'!$A$14:$AS$14</definedName>
    <definedName name="_xlnm._FilterDatabase" localSheetId="28" hidden="1">'dem47'!$A$14:$AH$14</definedName>
    <definedName name="_xlnm._FilterDatabase" localSheetId="3" hidden="1">'dem5'!$A$14:$AG$28</definedName>
    <definedName name="_xlnm._FilterDatabase" localSheetId="4" hidden="1">'dem6'!$A$14:$AG$28</definedName>
    <definedName name="_xlnm._FilterDatabase" localSheetId="5" hidden="1">'dem7'!$A$14:$AG$101</definedName>
    <definedName name="_rec1" localSheetId="6">'dem10'!#REF!</definedName>
    <definedName name="_rec1" localSheetId="15">'dem20'!#REF!</definedName>
    <definedName name="_rec1" localSheetId="23">#REF!</definedName>
    <definedName name="_rec1" localSheetId="27">'dem41'!#REF!</definedName>
    <definedName name="_rec1" localSheetId="4">#REF!</definedName>
    <definedName name="_rec1">#REF!</definedName>
    <definedName name="_rec2" localSheetId="6">'dem10'!#REF!</definedName>
    <definedName name="_rec2" localSheetId="8">'dem12'!#REF!</definedName>
    <definedName name="_rec2" localSheetId="15">'dem20'!#REF!</definedName>
    <definedName name="_rec2" localSheetId="16">'dem22'!#REF!</definedName>
    <definedName name="_rec2" localSheetId="21">'dem34'!#REF!</definedName>
    <definedName name="_rec2" localSheetId="3">'dem5'!#REF!</definedName>
    <definedName name="_Regression_Int" localSheetId="0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6" hidden="1">1</definedName>
    <definedName name="_Regression_Int" localSheetId="3" hidden="1">1</definedName>
    <definedName name="_Regression_Int" localSheetId="4" hidden="1">1</definedName>
    <definedName name="admJ" localSheetId="10">'dem14'!#REF!</definedName>
    <definedName name="agriculture" localSheetId="0">'dem1'!#REF!</definedName>
    <definedName name="agrirec" localSheetId="0">'dem1'!#REF!</definedName>
    <definedName name="ah" localSheetId="1">'dem2'!$D$58:$G$58</definedName>
    <definedName name="ah" localSheetId="24">'dem38'!#REF!</definedName>
    <definedName name="ahcap" localSheetId="1">'dem2'!$D$74:$G$74</definedName>
    <definedName name="ahcap" localSheetId="23">[12]dem2!$D$646:$L$646</definedName>
    <definedName name="ahcap" localSheetId="4">#REF!</definedName>
    <definedName name="ahcap">#REF!</definedName>
    <definedName name="animal" localSheetId="1">'dem2'!#REF!</definedName>
    <definedName name="are" localSheetId="0">'dem1'!#REF!</definedName>
    <definedName name="are" localSheetId="11">'dem15'!#REF!</definedName>
    <definedName name="are" localSheetId="1">'dem2'!#REF!</definedName>
    <definedName name="arerec" localSheetId="11">'dem15'!#REF!</definedName>
    <definedName name="aviationcap" localSheetId="23">'dem37'!#REF!</definedName>
    <definedName name="building" localSheetId="2">'dem3'!#REF!</definedName>
    <definedName name="cacap" localSheetId="21">'dem34'!#REF!</definedName>
    <definedName name="cad" localSheetId="14">'dem19'!#REF!</definedName>
    <definedName name="cad" localSheetId="24">'dem38'!#REF!</definedName>
    <definedName name="capcoop" localSheetId="24">'dem38'!#REF!</definedName>
    <definedName name="capcrop" localSheetId="24">'dem38'!#REF!</definedName>
    <definedName name="capedu" localSheetId="24">'dem38'!$D$103:$G$103</definedName>
    <definedName name="capforest" localSheetId="24">'dem38'!#REF!</definedName>
    <definedName name="caphealth" localSheetId="24">'dem38'!#REF!</definedName>
    <definedName name="caphousing" localSheetId="24">'dem38'!#REF!</definedName>
    <definedName name="capind" localSheetId="24">'dem38'!#REF!</definedName>
    <definedName name="capoap" localSheetId="24">'dem38'!#REF!</definedName>
    <definedName name="capordp" localSheetId="24">'dem38'!#REF!</definedName>
    <definedName name="cappower" localSheetId="24">'dem38'!$D$144:$G$144</definedName>
    <definedName name="CAPPW" localSheetId="21">'dem34'!#REF!</definedName>
    <definedName name="cappw" localSheetId="24">'dem38'!$D$82:$G$82</definedName>
    <definedName name="caproad" localSheetId="24">'dem38'!#REF!</definedName>
    <definedName name="capst" localSheetId="24">'dem38'!#REF!</definedName>
    <definedName name="captourism" localSheetId="24">'dem38'!#REF!</definedName>
    <definedName name="capUD" localSheetId="24">'dem38'!$D$114:$G$114</definedName>
    <definedName name="capvillage" localSheetId="24">'dem38'!#REF!</definedName>
    <definedName name="capwater" localSheetId="24">'dem38'!#REF!</definedName>
    <definedName name="censusrec" localSheetId="13">#REF!</definedName>
    <definedName name="censusrec" localSheetId="15">#REF!</definedName>
    <definedName name="censusrec" localSheetId="16">'dem22'!#REF!</definedName>
    <definedName name="censusrec" localSheetId="17">#REF!</definedName>
    <definedName name="censusrec" localSheetId="23">#REF!</definedName>
    <definedName name="censusrec" localSheetId="25">#REF!</definedName>
    <definedName name="censusrec" localSheetId="4">#REF!</definedName>
    <definedName name="censusrec">#REF!</definedName>
    <definedName name="cess" localSheetId="6">'dem10'!#REF!</definedName>
    <definedName name="ch" localSheetId="0">'dem1'!$D$40:$G$40</definedName>
    <definedName name="ch" localSheetId="11">'dem15'!$D$47:$G$47</definedName>
    <definedName name="ch" localSheetId="18">'dem29'!#REF!</definedName>
    <definedName name="charged" localSheetId="9">#REF!</definedName>
    <definedName name="charged" localSheetId="13">#REF!</definedName>
    <definedName name="charged" localSheetId="15">#REF!</definedName>
    <definedName name="charged" localSheetId="17">#REF!</definedName>
    <definedName name="charged" localSheetId="23">#REF!</definedName>
    <definedName name="charged" localSheetId="25">#REF!</definedName>
    <definedName name="charged" localSheetId="4">#REF!</definedName>
    <definedName name="charged">#REF!</definedName>
    <definedName name="chCap" localSheetId="0">'dem1'!#REF!</definedName>
    <definedName name="chCap" localSheetId="11">'dem15'!#REF!</definedName>
    <definedName name="chrec" localSheetId="0">'dem1'!#REF!</definedName>
    <definedName name="chrec" localSheetId="11">'dem15'!#REF!</definedName>
    <definedName name="cicap" localSheetId="12">'dem16'!$D$41:$G$41</definedName>
    <definedName name="civil" localSheetId="24">'dem38'!#REF!</definedName>
    <definedName name="conven" localSheetId="24">'dem38'!#REF!</definedName>
    <definedName name="coop" localSheetId="24">'dem38'!#REF!</definedName>
    <definedName name="cote" localSheetId="13">'dem18'!#REF!</definedName>
    <definedName name="crfrec" localSheetId="16">'dem22'!#REF!</definedName>
    <definedName name="crop" localSheetId="24">'dem38'!#REF!</definedName>
    <definedName name="cs" localSheetId="7">'dem11'!#REF!</definedName>
    <definedName name="css" localSheetId="9">'dem13'!#REF!</definedName>
    <definedName name="css" localSheetId="16">'dem22'!#REF!</definedName>
    <definedName name="css" localSheetId="18">'dem29'!$D$25:$G$25</definedName>
    <definedName name="cssrec" localSheetId="9">'dem13'!#REF!</definedName>
    <definedName name="cssrec" localSheetId="18">'dem29'!#REF!</definedName>
    <definedName name="cul" localSheetId="24">'dem38'!#REF!</definedName>
    <definedName name="culrec" localSheetId="3">'dem5'!#REF!</definedName>
    <definedName name="culture" localSheetId="3">'dem5'!$D$22:$G$22</definedName>
    <definedName name="culturerevenue" localSheetId="3">'dem5'!$E$9:$G$9</definedName>
    <definedName name="da" localSheetId="15">#REF!</definedName>
    <definedName name="da" localSheetId="16">'dem22'!#REF!</definedName>
    <definedName name="da" localSheetId="17">#REF!</definedName>
    <definedName name="da" localSheetId="23">#REF!</definedName>
    <definedName name="da" localSheetId="25">#REF!</definedName>
    <definedName name="da" localSheetId="4">#REF!</definedName>
    <definedName name="da">#REF!</definedName>
    <definedName name="darec" localSheetId="16">'dem22'!#REF!</definedName>
    <definedName name="dd" localSheetId="1">'dem2'!#REF!</definedName>
    <definedName name="dd" localSheetId="24">'dem38'!#REF!</definedName>
    <definedName name="debt" localSheetId="6">'dem10'!#REF!</definedName>
    <definedName name="debt1" localSheetId="6">'dem10'!#REF!</definedName>
    <definedName name="dedrec2">'dem41'!#REF!</definedName>
    <definedName name="dem21rec">#REF!</definedName>
    <definedName name="dopcap">#REF!</definedName>
    <definedName name="dopla21">#REF!</definedName>
    <definedName name="ecclesiastical" localSheetId="4">'dem6'!$E$9:$G$9</definedName>
    <definedName name="ecla" localSheetId="4">'dem6'!$D$24:$G$24</definedName>
    <definedName name="ecology" localSheetId="24">'dem38'!#REF!</definedName>
    <definedName name="ecolorec" localSheetId="8">'dem12'!#REF!</definedName>
    <definedName name="EcoRecCap" localSheetId="8">'dem12'!#REF!</definedName>
    <definedName name="ecoRecRev" localSheetId="8">'dem12'!#REF!</definedName>
    <definedName name="edu" localSheetId="24">'dem38'!#REF!</definedName>
    <definedName name="educap" localSheetId="25">'dem39'!$D$39:$G$39</definedName>
    <definedName name="educap" localSheetId="28">'dem47'!#REF!</definedName>
    <definedName name="educap" localSheetId="3">'dem5'!#REF!</definedName>
    <definedName name="educap" localSheetId="5">'dem7'!$D$94:$G$94</definedName>
    <definedName name="education" localSheetId="5">'dem7'!$D$62:$G$62</definedName>
    <definedName name="educationrevenue" localSheetId="28">'dem47'!$E$11:$G$11</definedName>
    <definedName name="educationrevenue" localSheetId="5">'dem7'!#REF!</definedName>
    <definedName name="edurec1" localSheetId="5">'dem7'!#REF!</definedName>
    <definedName name="edurec2" localSheetId="5">'dem7'!#REF!</definedName>
    <definedName name="edurec3" localSheetId="5">'dem7'!#REF!</definedName>
    <definedName name="edurec4" localSheetId="5">'dem7'!#REF!</definedName>
    <definedName name="ee" localSheetId="8">'dem12'!$D$44:$G$44</definedName>
    <definedName name="ee" localSheetId="11">#REF!</definedName>
    <definedName name="ee" localSheetId="13">#REF!</definedName>
    <definedName name="ee" localSheetId="15">#REF!</definedName>
    <definedName name="ee" localSheetId="17">#REF!</definedName>
    <definedName name="ee" localSheetId="23">#REF!</definedName>
    <definedName name="ee" localSheetId="27">#REF!</definedName>
    <definedName name="ee" localSheetId="4">#REF!</definedName>
    <definedName name="ee">#REF!</definedName>
    <definedName name="election" localSheetId="22">'Dem35'!#REF!</definedName>
    <definedName name="election" localSheetId="27">'dem41'!#REF!</definedName>
    <definedName name="fcd" localSheetId="14">'dem19'!#REF!</definedName>
    <definedName name="fcpcap" localSheetId="14">'dem19'!$D$53:$G$53</definedName>
    <definedName name="financecharged" localSheetId="6">'dem10'!#REF!</definedName>
    <definedName name="financevoted" localSheetId="6">'dem10'!#REF!</definedName>
    <definedName name="fish" localSheetId="24">'dem38'!#REF!</definedName>
    <definedName name="fishcap" localSheetId="9">#REF!</definedName>
    <definedName name="fishcap" localSheetId="10">#REF!</definedName>
    <definedName name="fishcap" localSheetId="11">#REF!</definedName>
    <definedName name="fishcap" localSheetId="13">[13]DEMAND2!$D$657:$L$657</definedName>
    <definedName name="fishcap" localSheetId="1">'dem2'!#REF!</definedName>
    <definedName name="fishcap" localSheetId="15">#REF!</definedName>
    <definedName name="fishcap" localSheetId="17">[12]dem2!$D$657:$L$657</definedName>
    <definedName name="fishcap" localSheetId="19">#REF!</definedName>
    <definedName name="fishcap" localSheetId="23">[12]dem2!$D$657:$L$657</definedName>
    <definedName name="fishcap" localSheetId="26">[12]dem2!$D$657:$L$657</definedName>
    <definedName name="fishcap" localSheetId="4">#REF!</definedName>
    <definedName name="fishcap">#REF!</definedName>
    <definedName name="Fishrev" localSheetId="7">[12]dem2!$D$574:$L$574</definedName>
    <definedName name="Fishrev" localSheetId="9">#REF!</definedName>
    <definedName name="Fishrev" localSheetId="10">#REF!</definedName>
    <definedName name="Fishrev" localSheetId="11">#REF!</definedName>
    <definedName name="Fishrev" localSheetId="13">[13]DEMAND2!$D$574:$L$574</definedName>
    <definedName name="Fishrev" localSheetId="1">'dem2'!#REF!</definedName>
    <definedName name="Fishrev" localSheetId="15">#REF!</definedName>
    <definedName name="Fishrev" localSheetId="17">[12]dem2!$D$574:$L$574</definedName>
    <definedName name="Fishrev" localSheetId="19">#REF!</definedName>
    <definedName name="Fishrev" localSheetId="20">[14]dem2!$D$574:$L$574</definedName>
    <definedName name="Fishrev" localSheetId="23">[12]dem2!$D$574:$L$574</definedName>
    <definedName name="Fishrev" localSheetId="25">#REF!</definedName>
    <definedName name="Fishrev" localSheetId="26">[12]dem2!$D$574:$L$574</definedName>
    <definedName name="Fishrev" localSheetId="4">#REF!</definedName>
    <definedName name="Fishrev">#REF!</definedName>
    <definedName name="food" localSheetId="24">'dem38'!#REF!</definedName>
    <definedName name="forest" localSheetId="24">'dem38'!#REF!</definedName>
    <definedName name="fsw" localSheetId="0">'dem1'!#REF!</definedName>
    <definedName name="fsw" localSheetId="7">'dem11'!$D$30:$G$30</definedName>
    <definedName name="fswCap" localSheetId="0">'dem1'!#REF!</definedName>
    <definedName name="fswcap" localSheetId="7">'dem11'!#REF!</definedName>
    <definedName name="fw" localSheetId="9">'dem13'!#REF!</definedName>
    <definedName name="fwl" localSheetId="8">'dem12'!$D$34:$G$34</definedName>
    <definedName name="fwl" localSheetId="10">#REF!</definedName>
    <definedName name="fwl" localSheetId="11">#REF!</definedName>
    <definedName name="fwl" localSheetId="13">#REF!</definedName>
    <definedName name="fwl" localSheetId="15">#REF!</definedName>
    <definedName name="fwl" localSheetId="17">#REF!</definedName>
    <definedName name="fwl" localSheetId="19">#REF!</definedName>
    <definedName name="fwl" localSheetId="20">#REF!</definedName>
    <definedName name="fwl" localSheetId="23">#REF!</definedName>
    <definedName name="fwl" localSheetId="25">#REF!</definedName>
    <definedName name="fwl" localSheetId="26">#REF!</definedName>
    <definedName name="fwl" localSheetId="4">#REF!</definedName>
    <definedName name="fwl">#REF!</definedName>
    <definedName name="fwlcap" localSheetId="8">'dem12'!#REF!</definedName>
    <definedName name="fwlcap" localSheetId="11">#REF!</definedName>
    <definedName name="fwlcap" localSheetId="13">#REF!</definedName>
    <definedName name="fwlcap" localSheetId="15">#REF!</definedName>
    <definedName name="fwlcap" localSheetId="16">#REF!</definedName>
    <definedName name="fwlcap" localSheetId="17">#REF!</definedName>
    <definedName name="fwlcap" localSheetId="20">#REF!</definedName>
    <definedName name="fwlcap" localSheetId="23">#REF!</definedName>
    <definedName name="fwlcap" localSheetId="25">#REF!</definedName>
    <definedName name="fwlcap" localSheetId="26">#REF!</definedName>
    <definedName name="fwlcap" localSheetId="4">#REF!</definedName>
    <definedName name="fwlcap">#REF!</definedName>
    <definedName name="fwlrec" localSheetId="8">'dem12'!#REF!</definedName>
    <definedName name="fwlrec" localSheetId="9">#REF!</definedName>
    <definedName name="fwlrec" localSheetId="11">#REF!</definedName>
    <definedName name="fwlrec" localSheetId="12">#REF!</definedName>
    <definedName name="fwlrec" localSheetId="13">#REF!</definedName>
    <definedName name="fwlrec" localSheetId="15">#REF!</definedName>
    <definedName name="fwlrec" localSheetId="16">#REF!</definedName>
    <definedName name="fwlrec" localSheetId="17">#REF!</definedName>
    <definedName name="fwlrec" localSheetId="20">#REF!</definedName>
    <definedName name="fwlrec" localSheetId="23">#REF!</definedName>
    <definedName name="fwlrec" localSheetId="26">#REF!</definedName>
    <definedName name="fwlrec" localSheetId="3">#REF!</definedName>
    <definedName name="fwlrec" localSheetId="4">#REF!</definedName>
    <definedName name="fwlrec" localSheetId="5">#REF!</definedName>
    <definedName name="fwlrec">#REF!</definedName>
    <definedName name="fwlrec1" localSheetId="8">'dem12'!#REF!</definedName>
    <definedName name="ges" localSheetId="7">'dem11'!#REF!</definedName>
    <definedName name="health" localSheetId="9">'dem13'!$D$48:$G$48</definedName>
    <definedName name="healthcap" localSheetId="9">'dem13'!$D$78:$G$78</definedName>
    <definedName name="healthrec" localSheetId="9">'dem13'!#REF!</definedName>
    <definedName name="healthrec2" localSheetId="9">'dem13'!#REF!</definedName>
    <definedName name="healthrec3" localSheetId="9">'dem13'!#REF!</definedName>
    <definedName name="hortirec" localSheetId="11">'dem15'!#REF!</definedName>
    <definedName name="housing" localSheetId="9">'dem13'!#REF!</definedName>
    <definedName name="housing" localSheetId="12">#REF!</definedName>
    <definedName name="housing" localSheetId="1">#REF!</definedName>
    <definedName name="housing" localSheetId="15">#REF!</definedName>
    <definedName name="housing" localSheetId="16">'dem22'!#REF!</definedName>
    <definedName name="housing" localSheetId="17">#REF!</definedName>
    <definedName name="housing" localSheetId="2">'dem3'!#REF!</definedName>
    <definedName name="housing" localSheetId="19">'dem31'!#REF!</definedName>
    <definedName name="housing" localSheetId="20">'dem33'!#REF!</definedName>
    <definedName name="housing" localSheetId="22">'Dem35'!#REF!</definedName>
    <definedName name="housing" localSheetId="23">#REF!</definedName>
    <definedName name="housing" localSheetId="24">'dem38'!#REF!</definedName>
    <definedName name="housing" localSheetId="26">#REF!</definedName>
    <definedName name="housing" localSheetId="27">'dem41'!#REF!</definedName>
    <definedName name="housing" localSheetId="3">#REF!</definedName>
    <definedName name="housing" localSheetId="4">#REF!</definedName>
    <definedName name="housing" localSheetId="5">'dem7'!#REF!</definedName>
    <definedName name="housing">#REF!</definedName>
    <definedName name="housingcap" localSheetId="11">#REF!</definedName>
    <definedName name="housingcap" localSheetId="12">#REF!</definedName>
    <definedName name="housingcap" localSheetId="1">#REF!</definedName>
    <definedName name="housingcap" localSheetId="15">#REF!</definedName>
    <definedName name="housingcap" localSheetId="17">#REF!</definedName>
    <definedName name="housingcap" localSheetId="18">#REF!</definedName>
    <definedName name="housingcap" localSheetId="2">'dem3'!#REF!</definedName>
    <definedName name="housingcap" localSheetId="22">'Dem35'!#REF!</definedName>
    <definedName name="housingcap" localSheetId="23">#REF!</definedName>
    <definedName name="housingcap" localSheetId="26">#REF!</definedName>
    <definedName name="housingcap" localSheetId="27">'dem41'!#REF!</definedName>
    <definedName name="housingcap" localSheetId="3">#REF!</definedName>
    <definedName name="housingcap" localSheetId="4">#REF!</definedName>
    <definedName name="housingcap">#REF!</definedName>
    <definedName name="i" localSheetId="12">'dem16'!#REF!</definedName>
    <definedName name="i" localSheetId="13">'dem18'!$D$27:$G$27</definedName>
    <definedName name="igfticap" localSheetId="12">'dem16'!#REF!</definedName>
    <definedName name="imcap" localSheetId="12">'dem16'!#REF!</definedName>
    <definedName name="ind" localSheetId="24">'dem38'!#REF!</definedName>
    <definedName name="interest" localSheetId="6">'dem10'!#REF!</definedName>
    <definedName name="ipr" localSheetId="24">'dem38'!#REF!</definedName>
    <definedName name="it" localSheetId="6">'dem10'!#REF!</definedName>
    <definedName name="itcap" localSheetId="13">'dem18'!#REF!</definedName>
    <definedName name="jail" localSheetId="10">'dem14'!$D$24:$G$24</definedName>
    <definedName name="jailrec" localSheetId="10">'dem14'!#REF!</definedName>
    <definedName name="jusrec" localSheetId="15">'dem20'!#REF!</definedName>
    <definedName name="justice" localSheetId="9">#REF!</definedName>
    <definedName name="justice" localSheetId="11">#REF!</definedName>
    <definedName name="justice" localSheetId="15">'dem20'!$D$41:$G$41</definedName>
    <definedName name="justice" localSheetId="17">#REF!</definedName>
    <definedName name="justice" localSheetId="18">#REF!</definedName>
    <definedName name="justice" localSheetId="21">#REF!</definedName>
    <definedName name="justice" localSheetId="23">#REF!</definedName>
    <definedName name="justice" localSheetId="26">#REF!</definedName>
    <definedName name="justice" localSheetId="4">#REF!</definedName>
    <definedName name="justice">#REF!</definedName>
    <definedName name="justicerec" localSheetId="15">'dem20'!#REF!</definedName>
    <definedName name="justicerec" localSheetId="17">[15]dem21!$E$128:$L$128</definedName>
    <definedName name="justicerec" localSheetId="18">#REF!</definedName>
    <definedName name="justicerec" localSheetId="21">[16]dem21!$E$128:$L$128</definedName>
    <definedName name="justicerec" localSheetId="23">[15]dem21!$E$128:$L$128</definedName>
    <definedName name="justicerec" localSheetId="26">[15]dem21!$E$128:$L$128</definedName>
    <definedName name="justicerec">#REF!</definedName>
    <definedName name="labour" localSheetId="24">'dem38'!#REF!</definedName>
    <definedName name="Labour" localSheetId="5">'dem7'!#REF!</definedName>
    <definedName name="loan" localSheetId="9">'dem13'!#REF!</definedName>
    <definedName name="loan" localSheetId="12">'dem16'!#REF!</definedName>
    <definedName name="loans" localSheetId="6">'dem10'!#REF!</definedName>
    <definedName name="lotteries" localSheetId="6">'dem10'!#REF!</definedName>
    <definedName name="lottery" localSheetId="6">'dem10'!A1</definedName>
    <definedName name="lottery1" localSheetId="6">'dem10'!A1</definedName>
    <definedName name="lottery1">#REF!</definedName>
    <definedName name="lottery2" localSheetId="6">'dem10'!#REF!</definedName>
    <definedName name="lr" localSheetId="7">#REF!</definedName>
    <definedName name="lr" localSheetId="11">#REF!</definedName>
    <definedName name="lr" localSheetId="13">#REF!</definedName>
    <definedName name="lr" localSheetId="14">#REF!</definedName>
    <definedName name="lr" localSheetId="15">#REF!</definedName>
    <definedName name="lr" localSheetId="16">'dem22'!#REF!</definedName>
    <definedName name="lr" localSheetId="17">#REF!</definedName>
    <definedName name="lr" localSheetId="21">#REF!</definedName>
    <definedName name="lr" localSheetId="23">#REF!</definedName>
    <definedName name="lr" localSheetId="24">'dem38'!#REF!</definedName>
    <definedName name="lr" localSheetId="26">#REF!</definedName>
    <definedName name="lr" localSheetId="4">#REF!</definedName>
    <definedName name="lr">#REF!</definedName>
    <definedName name="lrrec" localSheetId="7">#REF!</definedName>
    <definedName name="lrrec" localSheetId="11">#REF!</definedName>
    <definedName name="lrrec" localSheetId="13">#REF!</definedName>
    <definedName name="lrrec" localSheetId="15">#REF!</definedName>
    <definedName name="lrrec" localSheetId="16">'dem22'!#REF!</definedName>
    <definedName name="lrrec" localSheetId="17">#REF!</definedName>
    <definedName name="lrrec" localSheetId="19">#REF!</definedName>
    <definedName name="lrrec" localSheetId="21">#REF!</definedName>
    <definedName name="lrrec" localSheetId="23">#REF!</definedName>
    <definedName name="lrrec" localSheetId="26">#REF!</definedName>
    <definedName name="lrrec" localSheetId="4">#REF!</definedName>
    <definedName name="lrrec">#REF!</definedName>
    <definedName name="med" localSheetId="24">'dem38'!#REF!</definedName>
    <definedName name="mgs" localSheetId="6">'dem10'!#REF!</definedName>
    <definedName name="mgs" localSheetId="10">'dem14'!#REF!</definedName>
    <definedName name="mgs" localSheetId="12">'dem16'!#REF!</definedName>
    <definedName name="mi" localSheetId="14">'dem19'!$D$41:$G$41</definedName>
    <definedName name="micap" localSheetId="14">'dem19'!#REF!</definedName>
    <definedName name="minister" localSheetId="10">'dem14'!#REF!</definedName>
    <definedName name="minor" localSheetId="24">'dem38'!#REF!</definedName>
    <definedName name="minrec" localSheetId="10">'dem14'!#REF!</definedName>
    <definedName name="nc" localSheetId="0">#REF!</definedName>
    <definedName name="nc" localSheetId="7">#REF!</definedName>
    <definedName name="nc" localSheetId="9">#REF!</definedName>
    <definedName name="nc" localSheetId="11">#REF!</definedName>
    <definedName name="nc" localSheetId="13">#REF!</definedName>
    <definedName name="nc" localSheetId="15">#REF!</definedName>
    <definedName name="nc" localSheetId="16">'dem22'!#REF!</definedName>
    <definedName name="nc" localSheetId="17">#REF!</definedName>
    <definedName name="nc" localSheetId="19">#REF!</definedName>
    <definedName name="nc" localSheetId="20">#REF!</definedName>
    <definedName name="nc" localSheetId="21">#REF!</definedName>
    <definedName name="nc" localSheetId="23">#REF!</definedName>
    <definedName name="nc" localSheetId="26">#REF!</definedName>
    <definedName name="nc" localSheetId="27">#REF!</definedName>
    <definedName name="nc" localSheetId="4">#REF!</definedName>
    <definedName name="nc">#REF!</definedName>
    <definedName name="ncfund" localSheetId="0">#REF!</definedName>
    <definedName name="ncfund" localSheetId="9">#REF!</definedName>
    <definedName name="ncfund" localSheetId="11">#REF!</definedName>
    <definedName name="ncfund" localSheetId="15">#REF!</definedName>
    <definedName name="ncfund" localSheetId="16">'dem22'!#REF!</definedName>
    <definedName name="ncfund" localSheetId="17">#REF!</definedName>
    <definedName name="ncfund" localSheetId="19">#REF!</definedName>
    <definedName name="ncfund" localSheetId="20">#REF!</definedName>
    <definedName name="ncfund" localSheetId="21">#REF!</definedName>
    <definedName name="ncfund" localSheetId="23">#REF!</definedName>
    <definedName name="ncfund" localSheetId="26">#REF!</definedName>
    <definedName name="ncfund" localSheetId="27">#REF!</definedName>
    <definedName name="ncfund" localSheetId="4">#REF!</definedName>
    <definedName name="ncfund">#REF!</definedName>
    <definedName name="ncfund1" localSheetId="16">'dem22'!#REF!</definedName>
    <definedName name="ncrec" localSheetId="0">#REF!</definedName>
    <definedName name="ncrec" localSheetId="8">#REF!</definedName>
    <definedName name="ncrec" localSheetId="9">#REF!</definedName>
    <definedName name="ncrec" localSheetId="11">#REF!</definedName>
    <definedName name="ncrec" localSheetId="15">#REF!</definedName>
    <definedName name="ncrec" localSheetId="17">#REF!</definedName>
    <definedName name="ncrec" localSheetId="20">#REF!</definedName>
    <definedName name="ncrec" localSheetId="21">#REF!</definedName>
    <definedName name="ncrec" localSheetId="23">#REF!</definedName>
    <definedName name="ncrec" localSheetId="26">#REF!</definedName>
    <definedName name="ncrec" localSheetId="27">#REF!</definedName>
    <definedName name="ncrec" localSheetId="4">#REF!</definedName>
    <definedName name="ncrec">#REF!</definedName>
    <definedName name="ncrec1" localSheetId="8">#REF!</definedName>
    <definedName name="ncrec1" localSheetId="11">#REF!</definedName>
    <definedName name="ncrec1" localSheetId="1">#REF!</definedName>
    <definedName name="ncrec1" localSheetId="15">#REF!</definedName>
    <definedName name="ncrec1" localSheetId="16">'dem22'!#REF!</definedName>
    <definedName name="ncrec1" localSheetId="17">#REF!</definedName>
    <definedName name="ncrec1" localSheetId="20">#REF!</definedName>
    <definedName name="ncrec1" localSheetId="21">#REF!</definedName>
    <definedName name="ncrec1" localSheetId="23">#REF!</definedName>
    <definedName name="ncrec1" localSheetId="26">#REF!</definedName>
    <definedName name="ncrec1" localSheetId="27">#REF!</definedName>
    <definedName name="ncrec1" localSheetId="4">#REF!</definedName>
    <definedName name="ncrec1" localSheetId="5">#REF!</definedName>
    <definedName name="ncrec1">#REF!</definedName>
    <definedName name="ncrec2" localSheetId="16">'dem22'!#REF!</definedName>
    <definedName name="ncse" localSheetId="22">'Dem35'!#REF!</definedName>
    <definedName name="non_plan">'dem39'!A1</definedName>
    <definedName name="np" localSheetId="0">'dem1'!$F$56</definedName>
    <definedName name="np" localSheetId="6">'dem10'!#REF!</definedName>
    <definedName name="np" localSheetId="7">'dem11'!$F$32</definedName>
    <definedName name="np" localSheetId="8">'dem12'!$F$46</definedName>
    <definedName name="np" localSheetId="9">'dem13'!#REF!</definedName>
    <definedName name="np" localSheetId="10">'dem14'!$F$26</definedName>
    <definedName name="np" localSheetId="11">'dem15'!#REF!</definedName>
    <definedName name="np" localSheetId="12">'dem16'!$F$43</definedName>
    <definedName name="np" localSheetId="13">'dem18'!#REF!</definedName>
    <definedName name="np" localSheetId="14">'dem19'!$F$55</definedName>
    <definedName name="np" localSheetId="1">'dem2'!$F$73</definedName>
    <definedName name="np" localSheetId="15">'dem20'!$F$42</definedName>
    <definedName name="np" localSheetId="16">'dem22'!$F$37</definedName>
    <definedName name="np" localSheetId="17">'dem26'!$F$25</definedName>
    <definedName name="np" localSheetId="18">'dem29'!$F$27</definedName>
    <definedName name="np" localSheetId="2">'dem3'!#REF!</definedName>
    <definedName name="np" localSheetId="19">'dem31'!$F$32</definedName>
    <definedName name="np" localSheetId="20">'dem33'!$F$35</definedName>
    <definedName name="np" localSheetId="21">'dem34'!$F$81</definedName>
    <definedName name="np" localSheetId="22">'Dem35'!$F$110</definedName>
    <definedName name="np" localSheetId="23">'dem37'!$F$39</definedName>
    <definedName name="np" localSheetId="24">'dem38'!$F$146</definedName>
    <definedName name="np" localSheetId="25">'dem39'!#REF!</definedName>
    <definedName name="np" localSheetId="26">'dem40'!$F$53</definedName>
    <definedName name="np" localSheetId="27">'dem41'!$F$127</definedName>
    <definedName name="np" localSheetId="3">'dem5'!#REF!</definedName>
    <definedName name="np" localSheetId="4">'dem6'!$F$26</definedName>
    <definedName name="np" localSheetId="5">'dem7'!#REF!</definedName>
    <definedName name="np">#REF!</definedName>
    <definedName name="Nutrition" localSheetId="8">#REF!</definedName>
    <definedName name="Nutrition" localSheetId="11">#REF!</definedName>
    <definedName name="Nutrition" localSheetId="13">#REF!</definedName>
    <definedName name="Nutrition" localSheetId="1">#REF!</definedName>
    <definedName name="Nutrition" localSheetId="15">#REF!</definedName>
    <definedName name="Nutrition" localSheetId="16">#REF!</definedName>
    <definedName name="Nutrition" localSheetId="17">#REF!</definedName>
    <definedName name="Nutrition" localSheetId="23">#REF!</definedName>
    <definedName name="Nutrition" localSheetId="24">'dem38'!#REF!</definedName>
    <definedName name="Nutrition" localSheetId="4">#REF!</definedName>
    <definedName name="Nutrition">#REF!</definedName>
    <definedName name="oap" localSheetId="0">'dem1'!$D$54:$G$54</definedName>
    <definedName name="oap" localSheetId="11">'dem15'!#REF!</definedName>
    <definedName name="oap" localSheetId="24">'dem38'!#REF!</definedName>
    <definedName name="oapCap" localSheetId="11">'dem15'!#REF!</definedName>
    <definedName name="oas" localSheetId="6">'dem10'!#REF!</definedName>
    <definedName name="oas" localSheetId="8">'dem12'!#REF!</definedName>
    <definedName name="oas" localSheetId="16">'dem22'!#REF!</definedName>
    <definedName name="oges" localSheetId="7">'dem11'!#REF!</definedName>
    <definedName name="oges" localSheetId="9">#REF!</definedName>
    <definedName name="oges" localSheetId="12">'dem16'!#REF!</definedName>
    <definedName name="oges" localSheetId="13">#REF!</definedName>
    <definedName name="oges" localSheetId="1">#REF!</definedName>
    <definedName name="oges" localSheetId="15">#REF!</definedName>
    <definedName name="oges" localSheetId="17">#REF!</definedName>
    <definedName name="oges" localSheetId="23">#REF!</definedName>
    <definedName name="oges" localSheetId="25">#REF!</definedName>
    <definedName name="oges" localSheetId="27">'dem41'!$D$73:$G$73</definedName>
    <definedName name="oges" localSheetId="4">#REF!</definedName>
    <definedName name="oges">#REF!</definedName>
    <definedName name="ordp" localSheetId="22">'Dem35'!#REF!</definedName>
    <definedName name="ordp" localSheetId="24">'dem38'!$D$61:$G$61</definedName>
    <definedName name="ordpcap" localSheetId="22">'Dem35'!$D$72:$G$72</definedName>
    <definedName name="ordprec" localSheetId="22">'Dem35'!#REF!</definedName>
    <definedName name="osap" localSheetId="18">'dem29'!#REF!</definedName>
    <definedName name="osapcap" localSheetId="18">'dem29'!#REF!</definedName>
    <definedName name="osr" localSheetId="24">'dem38'!#REF!</definedName>
    <definedName name="ossrec" localSheetId="4">'dem6'!#REF!</definedName>
    <definedName name="otd" localSheetId="8">'dem12'!#REF!</definedName>
    <definedName name="otdrec" localSheetId="8">'dem12'!#REF!</definedName>
    <definedName name="otdrec" localSheetId="27">'dem41'!#REF!</definedName>
    <definedName name="pao" localSheetId="6">'dem10'!$D$27:$G$27</definedName>
    <definedName name="penrec" localSheetId="6">'dem10'!#REF!</definedName>
    <definedName name="pension" localSheetId="6">'dem10'!#REF!</definedName>
    <definedName name="pension" localSheetId="9">#REF!</definedName>
    <definedName name="pension" localSheetId="11">#REF!</definedName>
    <definedName name="pension" localSheetId="13">#REF!</definedName>
    <definedName name="pension" localSheetId="15">'dem20'!#REF!</definedName>
    <definedName name="pension" localSheetId="17">#REF!</definedName>
    <definedName name="pension" localSheetId="23">#REF!</definedName>
    <definedName name="pension" localSheetId="25">#REF!</definedName>
    <definedName name="pension" localSheetId="4">#REF!</definedName>
    <definedName name="pension">#REF!</definedName>
    <definedName name="plant" localSheetId="12">'dem16'!#REF!</definedName>
    <definedName name="powCaprec" localSheetId="19">'dem31'!#REF!</definedName>
    <definedName name="Power" localSheetId="19">'dem31'!#REF!</definedName>
    <definedName name="power" localSheetId="24">'dem38'!#REF!</definedName>
    <definedName name="powercap" localSheetId="19">'dem31'!$D$30:$G$30</definedName>
    <definedName name="powerrec" localSheetId="19">'dem31'!#REF!</definedName>
    <definedName name="powerrec1" localSheetId="19">'dem31'!#REF!</definedName>
    <definedName name="powloan" localSheetId="19">'dem31'!#REF!</definedName>
    <definedName name="_xlnm.Print_Area" localSheetId="0">'dem1'!$A$1:$H$59</definedName>
    <definedName name="_xlnm.Print_Area" localSheetId="6">'dem10'!$A$1:$H$31</definedName>
    <definedName name="_xlnm.Print_Area" localSheetId="7">'dem11'!$A$1:$H$35</definedName>
    <definedName name="_xlnm.Print_Area" localSheetId="8">'dem12'!$A$1:$H$55</definedName>
    <definedName name="_xlnm.Print_Area" localSheetId="9">'dem13'!$A$1:$H$89</definedName>
    <definedName name="_xlnm.Print_Area" localSheetId="10">'dem14'!$A$1:$H$28</definedName>
    <definedName name="_xlnm.Print_Area" localSheetId="11">'dem15'!$A$1:$H$55</definedName>
    <definedName name="_xlnm.Print_Area" localSheetId="12">'dem16'!$A$1:$H$48</definedName>
    <definedName name="_xlnm.Print_Area" localSheetId="13">'dem18'!$A$1:$H$34</definedName>
    <definedName name="_xlnm.Print_Area" localSheetId="14">'dem19'!$A$1:$G$58</definedName>
    <definedName name="_xlnm.Print_Area" localSheetId="1">'dem2'!$A$1:$H$81</definedName>
    <definedName name="_xlnm.Print_Area" localSheetId="15">'dem20'!$A$1:$H$47</definedName>
    <definedName name="_xlnm.Print_Area" localSheetId="16">'dem22'!$A$1:$H$38</definedName>
    <definedName name="_xlnm.Print_Area" localSheetId="17">'dem26'!$A$1:$H$29</definedName>
    <definedName name="_xlnm.Print_Area" localSheetId="18">'dem29'!$A$1:$H$31</definedName>
    <definedName name="_xlnm.Print_Area" localSheetId="2">'dem3'!$A$1:$H$40</definedName>
    <definedName name="_xlnm.Print_Area" localSheetId="19">'dem31'!$A$1:$H$33</definedName>
    <definedName name="_xlnm.Print_Area" localSheetId="20">'dem33'!$A$1:$H$39</definedName>
    <definedName name="_xlnm.Print_Area" localSheetId="21">'dem34'!$A$1:$H$89</definedName>
    <definedName name="_xlnm.Print_Area" localSheetId="22">'Dem35'!$A$1:$H$114</definedName>
    <definedName name="_xlnm.Print_Area" localSheetId="23">'dem37'!$A$1:$H$49</definedName>
    <definedName name="_xlnm.Print_Area" localSheetId="24">'dem38'!$A$1:$H$154</definedName>
    <definedName name="_xlnm.Print_Area" localSheetId="25">'dem39'!$A$1:$H$47</definedName>
    <definedName name="_xlnm.Print_Area" localSheetId="26">'dem40'!$A$1:$H$61</definedName>
    <definedName name="_xlnm.Print_Area" localSheetId="27">'dem41'!$A$1:$H$141</definedName>
    <definedName name="_xlnm.Print_Area" localSheetId="28">'dem47'!$A$1:$H$54</definedName>
    <definedName name="_xlnm.Print_Area" localSheetId="3">'dem5'!$A$1:$H$28</definedName>
    <definedName name="_xlnm.Print_Area" localSheetId="4">'dem6'!$A$1:$H$28</definedName>
    <definedName name="_xlnm.Print_Area" localSheetId="5">'dem7'!$A$1:$H$102</definedName>
    <definedName name="_xlnm.Print_Titles" localSheetId="0">'dem1'!$12:$14</definedName>
    <definedName name="_xlnm.Print_Titles" localSheetId="6">'dem10'!$14:$16</definedName>
    <definedName name="_xlnm.Print_Titles" localSheetId="7">'dem11'!$12:$14</definedName>
    <definedName name="_xlnm.Print_Titles" localSheetId="8">'dem12'!$12:$14</definedName>
    <definedName name="_xlnm.Print_Titles" localSheetId="9">'dem13'!$12:$14</definedName>
    <definedName name="_xlnm.Print_Titles" localSheetId="10">'dem14'!$12:$14</definedName>
    <definedName name="_xlnm.Print_Titles" localSheetId="11">'dem15'!$12:$14</definedName>
    <definedName name="_xlnm.Print_Titles" localSheetId="12">'dem16'!$12:$14</definedName>
    <definedName name="_xlnm.Print_Titles" localSheetId="13">'dem18'!$11:$13</definedName>
    <definedName name="_xlnm.Print_Titles" localSheetId="14">'dem19'!$12:$14</definedName>
    <definedName name="_xlnm.Print_Titles" localSheetId="1">'dem2'!$11:$13</definedName>
    <definedName name="_xlnm.Print_Titles" localSheetId="15">'dem20'!$13:$14</definedName>
    <definedName name="_xlnm.Print_Titles" localSheetId="16">'dem22'!$12:$13</definedName>
    <definedName name="_xlnm.Print_Titles" localSheetId="17">'dem26'!$12:$14</definedName>
    <definedName name="_xlnm.Print_Titles" localSheetId="18">'dem29'!$12:$14</definedName>
    <definedName name="_xlnm.Print_Titles" localSheetId="2">'dem3'!$12:$14</definedName>
    <definedName name="_xlnm.Print_Titles" localSheetId="19">'dem31'!$12:$14</definedName>
    <definedName name="_xlnm.Print_Titles" localSheetId="20">'dem33'!$12:$14</definedName>
    <definedName name="_xlnm.Print_Titles" localSheetId="21">'dem34'!$12:$14</definedName>
    <definedName name="_xlnm.Print_Titles" localSheetId="22">'Dem35'!$12:$14</definedName>
    <definedName name="_xlnm.Print_Titles" localSheetId="23">'dem37'!$13:$14</definedName>
    <definedName name="_xlnm.Print_Titles" localSheetId="24">'dem38'!$12:$14</definedName>
    <definedName name="_xlnm.Print_Titles" localSheetId="25">'dem39'!$12:$14</definedName>
    <definedName name="_xlnm.Print_Titles" localSheetId="26">'dem40'!$12:$14</definedName>
    <definedName name="_xlnm.Print_Titles" localSheetId="27">'dem41'!$13:$14</definedName>
    <definedName name="_xlnm.Print_Titles" localSheetId="28">'dem47'!$12:$14</definedName>
    <definedName name="_xlnm.Print_Titles" localSheetId="3">'dem5'!$11:$14</definedName>
    <definedName name="_xlnm.Print_Titles" localSheetId="4">'dem6'!$11:$15</definedName>
    <definedName name="_xlnm.Print_Titles" localSheetId="5">'dem7'!$12:$14</definedName>
    <definedName name="public" localSheetId="24">'dem38'!#REF!</definedName>
    <definedName name="pw" localSheetId="9">'dem13'!#REF!</definedName>
    <definedName name="pw" localSheetId="1">#REF!</definedName>
    <definedName name="pw" localSheetId="2">'dem3'!#REF!</definedName>
    <definedName name="pw" localSheetId="19">'dem31'!#REF!</definedName>
    <definedName name="pw" localSheetId="20">'dem33'!#REF!</definedName>
    <definedName name="pw" localSheetId="21">'dem34'!#REF!</definedName>
    <definedName name="pw" localSheetId="23">#REF!</definedName>
    <definedName name="pw" localSheetId="27">'dem41'!#REF!</definedName>
    <definedName name="pw" localSheetId="4">#REF!</definedName>
    <definedName name="pw" localSheetId="5">'dem7'!#REF!</definedName>
    <definedName name="pw">#REF!</definedName>
    <definedName name="pwcap" localSheetId="11">#REF!</definedName>
    <definedName name="pwcap" localSheetId="13">#REF!</definedName>
    <definedName name="pwcap" localSheetId="15">#REF!</definedName>
    <definedName name="pwcap" localSheetId="16">'dem22'!#REF!</definedName>
    <definedName name="pwcap" localSheetId="17">#REF!</definedName>
    <definedName name="pwcap" localSheetId="2">'dem3'!$D$34:$G$34</definedName>
    <definedName name="pwcap" localSheetId="19">'dem31'!#REF!</definedName>
    <definedName name="pwcap" localSheetId="23">#REF!</definedName>
    <definedName name="pwcap" localSheetId="4">#REF!</definedName>
    <definedName name="pwcap">#REF!</definedName>
    <definedName name="pwrec" localSheetId="9">'dem13'!#REF!</definedName>
    <definedName name="pwrec" localSheetId="2">'dem3'!#REF!</definedName>
    <definedName name="rb" localSheetId="19">'dem31'!#REF!</definedName>
    <definedName name="rb" localSheetId="21">'dem34'!#REF!</definedName>
    <definedName name="rb" localSheetId="22">'Dem35'!#REF!</definedName>
    <definedName name="rbcap" localSheetId="12">'dem16'!#REF!</definedName>
    <definedName name="rbcap" localSheetId="21">'dem34'!$D$79:$G$79</definedName>
    <definedName name="rbcap" localSheetId="22">'Dem35'!$D$108:$G$108</definedName>
    <definedName name="rbrec" localSheetId="21">'dem34'!#REF!</definedName>
    <definedName name="rbrec" localSheetId="22">'Dem35'!#REF!</definedName>
    <definedName name="rbrec3" localSheetId="21">'dem34'!#REF!</definedName>
    <definedName name="re" localSheetId="22">'Dem35'!$D$42:$G$42</definedName>
    <definedName name="RE" localSheetId="24">'dem38'!#REF!</definedName>
    <definedName name="rec" localSheetId="9">'dem13'!#REF!</definedName>
    <definedName name="rec" localSheetId="11">#REF!</definedName>
    <definedName name="rec" localSheetId="13">#REF!</definedName>
    <definedName name="rec" localSheetId="15">'dem20'!#REF!</definedName>
    <definedName name="rec" localSheetId="16">'dem22'!#REF!</definedName>
    <definedName name="rec" localSheetId="17">#REF!</definedName>
    <definedName name="rec" localSheetId="19">'dem31'!#REF!</definedName>
    <definedName name="rec" localSheetId="23">#REF!</definedName>
    <definedName name="rec" localSheetId="24">'dem38'!#REF!</definedName>
    <definedName name="rec" localSheetId="25">#REF!</definedName>
    <definedName name="rec" localSheetId="27">'dem41'!#REF!</definedName>
    <definedName name="rec" localSheetId="4">#REF!</definedName>
    <definedName name="rec" localSheetId="5">'dem7'!#REF!</definedName>
    <definedName name="rec">#REF!</definedName>
    <definedName name="recPAO" localSheetId="6">'dem10'!#REF!</definedName>
    <definedName name="recST" localSheetId="6">'dem10'!#REF!</definedName>
    <definedName name="reform" localSheetId="7">#REF!</definedName>
    <definedName name="reform" localSheetId="11">#REF!</definedName>
    <definedName name="reform" localSheetId="13">#REF!</definedName>
    <definedName name="reform" localSheetId="15">#REF!</definedName>
    <definedName name="reform" localSheetId="16">'dem22'!#REF!</definedName>
    <definedName name="reform" localSheetId="17">#REF!</definedName>
    <definedName name="reform" localSheetId="23">#REF!</definedName>
    <definedName name="reform" localSheetId="25">#REF!</definedName>
    <definedName name="reform" localSheetId="4">#REF!</definedName>
    <definedName name="reform">#REF!</definedName>
    <definedName name="research" localSheetId="24">'dem38'!#REF!</definedName>
    <definedName name="revise" localSheetId="0">'dem1'!$D$73:$J$73</definedName>
    <definedName name="revise" localSheetId="6">'dem10'!$D$47:$J$47</definedName>
    <definedName name="revise" localSheetId="7">'dem11'!$D$48:$J$48</definedName>
    <definedName name="revise" localSheetId="8">'dem12'!$D$70:$J$70</definedName>
    <definedName name="revise" localSheetId="9">'dem13'!$D$102:$J$102</definedName>
    <definedName name="revise" localSheetId="10">'dem14'!$D$36:$J$36</definedName>
    <definedName name="revise" localSheetId="11">'dem15'!$D$68:$J$68</definedName>
    <definedName name="revise" localSheetId="12">'dem16'!$D$65:$J$65</definedName>
    <definedName name="revise" localSheetId="13">'dem18'!$D$43:$J$43</definedName>
    <definedName name="revise" localSheetId="14">'dem19'!$D$83:$J$83</definedName>
    <definedName name="revise" localSheetId="1">'dem2'!$D$97:$J$97</definedName>
    <definedName name="revise" localSheetId="15">'dem20'!$D$59:$J$59</definedName>
    <definedName name="revise" localSheetId="16">'dem22'!$D$50:$J$50</definedName>
    <definedName name="revise" localSheetId="17">'dem26'!$D$43:$J$43</definedName>
    <definedName name="revise" localSheetId="18">'dem29'!$D$46:$J$46</definedName>
    <definedName name="revise" localSheetId="2">'dem3'!$D$54:$J$54</definedName>
    <definedName name="revise" localSheetId="19">'dem31'!$D$45:$K$45</definedName>
    <definedName name="revise" localSheetId="20">'dem33'!$D$55:$J$55</definedName>
    <definedName name="revise" localSheetId="21">'dem34'!$D$102:$J$102</definedName>
    <definedName name="revise" localSheetId="22">'Dem35'!$D$139:$J$139</definedName>
    <definedName name="revise" localSheetId="23">'dem37'!$D$73:$J$73</definedName>
    <definedName name="revise" localSheetId="24">'dem38'!$D$173:$J$173</definedName>
    <definedName name="revise" localSheetId="25">'dem39'!$D$51:$J$51</definedName>
    <definedName name="revise" localSheetId="26">'dem40'!$D$79:$J$79</definedName>
    <definedName name="revise" localSheetId="27">'dem41'!$D$155:$J$155</definedName>
    <definedName name="revise" localSheetId="3">'dem5'!$D$39:$J$39</definedName>
    <definedName name="revise" localSheetId="4">'dem6'!$D$42:$J$42</definedName>
    <definedName name="revise" localSheetId="5">'dem7'!$D$120:$J$120</definedName>
    <definedName name="revise">'dem47'!$D$66:$J$66</definedName>
    <definedName name="roads" localSheetId="16">'dem22'!$D$35:$G$35</definedName>
    <definedName name="roads" localSheetId="24">'dem38'!#REF!</definedName>
    <definedName name="roadsrec" localSheetId="21">'dem34'!#REF!</definedName>
    <definedName name="rt" localSheetId="23">'dem37'!$D$22:$G$22</definedName>
    <definedName name="rtcap" localSheetId="23">'dem37'!$D$37:$G$37</definedName>
    <definedName name="rtrec" localSheetId="23">'dem37'!#REF!</definedName>
    <definedName name="rtrec1" localSheetId="23">'dem37'!#REF!</definedName>
    <definedName name="rtrec2" localSheetId="23">'dem37'!#REF!</definedName>
    <definedName name="sc" localSheetId="22">'Dem35'!#REF!</definedName>
    <definedName name="scst" localSheetId="7">'dem11'!#REF!</definedName>
    <definedName name="scst" localSheetId="8">#REF!</definedName>
    <definedName name="scst" localSheetId="1">#REF!</definedName>
    <definedName name="scst" localSheetId="15">#REF!</definedName>
    <definedName name="scst" localSheetId="16">#REF!</definedName>
    <definedName name="scst" localSheetId="22">'Dem35'!#REF!</definedName>
    <definedName name="scst" localSheetId="23">#REF!</definedName>
    <definedName name="scst" localSheetId="24">'dem38'!$D$36:$G$36</definedName>
    <definedName name="scst" localSheetId="4">#REF!</definedName>
    <definedName name="scst">#REF!</definedName>
    <definedName name="scstrec" localSheetId="24">'dem38'!#REF!</definedName>
    <definedName name="ses" localSheetId="16">'dem22'!#REF!</definedName>
    <definedName name="ses" localSheetId="18">'dem29'!#REF!</definedName>
    <definedName name="sesrec" localSheetId="18">'dem29'!#REF!</definedName>
    <definedName name="sgs" localSheetId="6">'dem10'!#REF!</definedName>
    <definedName name="sgs" localSheetId="10">'dem14'!#REF!</definedName>
    <definedName name="sgs" localSheetId="11">#REF!</definedName>
    <definedName name="sgs" localSheetId="13">#REF!</definedName>
    <definedName name="sgs" localSheetId="15">#REF!</definedName>
    <definedName name="sgs" localSheetId="16">'dem22'!#REF!</definedName>
    <definedName name="sgs" localSheetId="17">'dem26'!#REF!</definedName>
    <definedName name="sgs" localSheetId="23">#REF!</definedName>
    <definedName name="sgs" localSheetId="4">#REF!</definedName>
    <definedName name="sgs">#REF!</definedName>
    <definedName name="sgsrec" localSheetId="6">'dem10'!#REF!</definedName>
    <definedName name="sgsrec" localSheetId="10">'dem14'!#REF!</definedName>
    <definedName name="sgsrec">#REF!</definedName>
    <definedName name="sinking" localSheetId="6">'dem10'!#REF!</definedName>
    <definedName name="social" localSheetId="6">'dem10'!#REF!</definedName>
    <definedName name="SocialSecurity" localSheetId="6">'dem10'!#REF!</definedName>
    <definedName name="SocialSecurity" localSheetId="8">#REF!</definedName>
    <definedName name="SocialSecurity" localSheetId="9">#REF!</definedName>
    <definedName name="SocialSecurity" localSheetId="10">'dem14'!#REF!</definedName>
    <definedName name="SocialSecurity" localSheetId="11">#REF!</definedName>
    <definedName name="SocialSecurity" localSheetId="13">#REF!</definedName>
    <definedName name="SocialSecurity" localSheetId="1">#REF!</definedName>
    <definedName name="SocialSecurity" localSheetId="15">#REF!</definedName>
    <definedName name="SocialSecurity" localSheetId="16">#REF!</definedName>
    <definedName name="SocialSecurity" localSheetId="17">#REF!</definedName>
    <definedName name="SocialSecurity" localSheetId="23">#REF!</definedName>
    <definedName name="SocialSecurity" localSheetId="24">'dem38'!$D$55:$G$55</definedName>
    <definedName name="SocialSecurity" localSheetId="25">#REF!</definedName>
    <definedName name="SocialSecurity" localSheetId="4">#REF!</definedName>
    <definedName name="SocialSecurity">#REF!</definedName>
    <definedName name="socialwelfare" localSheetId="7">#REF!</definedName>
    <definedName name="socialwelfare" localSheetId="8">#REF!</definedName>
    <definedName name="socialwelfare" localSheetId="9">#REF!</definedName>
    <definedName name="socialwelfare" localSheetId="11">#REF!</definedName>
    <definedName name="socialwelfare" localSheetId="13">#REF!</definedName>
    <definedName name="socialwelfare" localSheetId="1">#REF!</definedName>
    <definedName name="socialwelfare" localSheetId="15">#REF!</definedName>
    <definedName name="socialwelfare" localSheetId="16">#REF!</definedName>
    <definedName name="socialwelfare" localSheetId="17">#REF!</definedName>
    <definedName name="socialwelfare" localSheetId="23">#REF!</definedName>
    <definedName name="socialwelfare" localSheetId="24">'dem38'!$D$136:$G$136</definedName>
    <definedName name="socialwelfare" localSheetId="25">#REF!</definedName>
    <definedName name="socialwelfare" localSheetId="4">#REF!</definedName>
    <definedName name="socialwelfare">#REF!</definedName>
    <definedName name="spfrd" localSheetId="7">#REF!</definedName>
    <definedName name="spfrd" localSheetId="8">'dem12'!#REF!</definedName>
    <definedName name="spfrd" localSheetId="9">#REF!</definedName>
    <definedName name="spfrd" localSheetId="11">#REF!</definedName>
    <definedName name="spfrd" localSheetId="15">#REF!</definedName>
    <definedName name="spfrd" localSheetId="17">#REF!</definedName>
    <definedName name="spfrd" localSheetId="22">'Dem35'!#REF!</definedName>
    <definedName name="spfrd" localSheetId="23">#REF!</definedName>
    <definedName name="spfrd" localSheetId="25">#REF!</definedName>
    <definedName name="spfrd" localSheetId="4">#REF!</definedName>
    <definedName name="spfrd" localSheetId="5">#REF!</definedName>
    <definedName name="spfrd">#REF!</definedName>
    <definedName name="sports" localSheetId="24">'dem38'!#REF!</definedName>
    <definedName name="sports" localSheetId="25">'dem39'!$D$22:$G$22</definedName>
    <definedName name="spprg" localSheetId="24">'dem38'!#REF!</definedName>
    <definedName name="sss" localSheetId="7">#REF!</definedName>
    <definedName name="sss" localSheetId="11">#REF!</definedName>
    <definedName name="sss" localSheetId="15">#REF!</definedName>
    <definedName name="sss" localSheetId="16">'dem22'!#REF!</definedName>
    <definedName name="sss" localSheetId="17">#REF!</definedName>
    <definedName name="sss" localSheetId="19">#REF!</definedName>
    <definedName name="sss" localSheetId="22">'Dem35'!#REF!</definedName>
    <definedName name="sss" localSheetId="23">#REF!</definedName>
    <definedName name="sss" localSheetId="26">#REF!</definedName>
    <definedName name="sss" localSheetId="27">#REF!</definedName>
    <definedName name="sss" localSheetId="3">'dem5'!#REF!</definedName>
    <definedName name="sss" localSheetId="4">#REF!</definedName>
    <definedName name="sss" localSheetId="5">#REF!</definedName>
    <definedName name="sss">#REF!</definedName>
    <definedName name="sssrec" localSheetId="3">'dem5'!#REF!</definedName>
    <definedName name="sswrec1" localSheetId="24">'dem38'!#REF!</definedName>
    <definedName name="sswrec2" localSheetId="24">'dem38'!#REF!</definedName>
    <definedName name="st" localSheetId="6">'dem10'!#REF!</definedName>
    <definedName name="stamps" localSheetId="6">'dem10'!#REF!</definedName>
    <definedName name="stidf" localSheetId="22">'Dem35'!#REF!</definedName>
    <definedName name="strec" localSheetId="6">'dem10'!#REF!</definedName>
    <definedName name="summary" localSheetId="0">'dem1'!$D$65:$J$65</definedName>
    <definedName name="summary" localSheetId="6">'dem10'!$D$40:$J$40</definedName>
    <definedName name="summary" localSheetId="7">'dem11'!$D$41:$J$41</definedName>
    <definedName name="summary" localSheetId="8">'dem12'!$D$58:$J$58</definedName>
    <definedName name="summary" localSheetId="9">'dem13'!$D$92:$J$92</definedName>
    <definedName name="summary" localSheetId="10">'dem14'!$D$29:$J$29</definedName>
    <definedName name="summary" localSheetId="11">'dem15'!$D$61:$J$61</definedName>
    <definedName name="summary" localSheetId="12">'dem16'!$D$58:$J$58</definedName>
    <definedName name="summary" localSheetId="13">'dem18'!$D$39:$J$39</definedName>
    <definedName name="summary" localSheetId="14">'dem19'!$D$73:$J$73</definedName>
    <definedName name="summary" localSheetId="1">'dem2'!$D$87:$J$87</definedName>
    <definedName name="summary" localSheetId="15">'dem20'!$D$51:$J$51</definedName>
    <definedName name="summary" localSheetId="16">'dem22'!$D$43:$J$43</definedName>
    <definedName name="summary" localSheetId="17">'dem26'!$D$38:$J$38</definedName>
    <definedName name="summary" localSheetId="18">'dem29'!$D$36:$J$36</definedName>
    <definedName name="summary" localSheetId="2">'dem3'!$D$47:$J$47</definedName>
    <definedName name="summary" localSheetId="19">'dem31'!$D$39:$J$39</definedName>
    <definedName name="summary" localSheetId="20">'dem33'!$D$44:$J$44</definedName>
    <definedName name="summary" localSheetId="21">'dem34'!$D$93:$J$93</definedName>
    <definedName name="summary" localSheetId="22">'Dem35'!$D$125:$J$125</definedName>
    <definedName name="summary" localSheetId="23">'dem37'!$D$67:$J$67</definedName>
    <definedName name="summary" localSheetId="24">'dem38'!$D$162:$J$162</definedName>
    <definedName name="summary" localSheetId="25">'dem39'!$D$45:$J$45</definedName>
    <definedName name="summary" localSheetId="26">'dem40'!$D$72:$J$72</definedName>
    <definedName name="summary" localSheetId="27">'dem41'!$D$137:$J$137</definedName>
    <definedName name="summary" localSheetId="28">'dem47'!$D$56:$J$56</definedName>
    <definedName name="summary" localSheetId="3">'dem5'!$D$31:$J$31</definedName>
    <definedName name="summary" localSheetId="4">'dem6'!$D$36:$J$36</definedName>
    <definedName name="summary" localSheetId="5">'dem7'!$D$108:$J$108</definedName>
    <definedName name="suspense" localSheetId="2">'dem3'!#REF!</definedName>
    <definedName name="suspense" localSheetId="21">'dem34'!#REF!</definedName>
    <definedName name="swc" localSheetId="0">'dem1'!#REF!</definedName>
    <definedName name="swc" localSheetId="8">'dem12'!#REF!</definedName>
    <definedName name="swc" localSheetId="23">#REF!</definedName>
    <definedName name="swc" localSheetId="24">'dem38'!#REF!</definedName>
    <definedName name="swc" localSheetId="4">#REF!</definedName>
    <definedName name="swc">#REF!</definedName>
    <definedName name="swcrec" localSheetId="0">'dem1'!#REF!</definedName>
    <definedName name="taarec" localSheetId="6">'dem10'!#REF!</definedName>
    <definedName name="tax" localSheetId="11">#REF!</definedName>
    <definedName name="tax" localSheetId="13">#REF!</definedName>
    <definedName name="tax" localSheetId="1">#REF!</definedName>
    <definedName name="tax" localSheetId="15">#REF!</definedName>
    <definedName name="tax" localSheetId="17">'dem26'!$D$23:$G$23</definedName>
    <definedName name="tax" localSheetId="23">#REF!</definedName>
    <definedName name="tax" localSheetId="27">'dem41'!#REF!</definedName>
    <definedName name="tax" localSheetId="4">#REF!</definedName>
    <definedName name="tax">#REF!</definedName>
    <definedName name="techcap" localSheetId="5">'dem7'!#REF!</definedName>
    <definedName name="technical" localSheetId="5">'dem7'!#REF!</definedName>
    <definedName name="techrec" localSheetId="5">'dem7'!#REF!</definedName>
    <definedName name="teicap" localSheetId="13">'dem18'!#REF!</definedName>
    <definedName name="tourism" localSheetId="24">'dem38'!#REF!</definedName>
    <definedName name="Tourism" localSheetId="26">'dem40'!$D$31:$G$31</definedName>
    <definedName name="tourismcap" localSheetId="26">'dem40'!$D$51:$G$51</definedName>
    <definedName name="tourismrec" localSheetId="26">'dem40'!$D$68:$M$68</definedName>
    <definedName name="tourismRevenue" localSheetId="26">'dem40'!$E$10:$G$10</definedName>
    <definedName name="Treasuryrec" localSheetId="6">'dem10'!#REF!</definedName>
    <definedName name="trec" localSheetId="26">'dem40'!#REF!</definedName>
    <definedName name="UD" localSheetId="24">'dem38'!#REF!</definedName>
    <definedName name="udhd" localSheetId="9">#REF!</definedName>
    <definedName name="udhd" localSheetId="11">#REF!</definedName>
    <definedName name="udhd" localSheetId="1">#REF!</definedName>
    <definedName name="udhd" localSheetId="15">#REF!</definedName>
    <definedName name="udhd" localSheetId="17">#REF!</definedName>
    <definedName name="udhd" localSheetId="23">#REF!</definedName>
    <definedName name="udhd" localSheetId="25">#REF!</definedName>
    <definedName name="udhd" localSheetId="27">'dem41'!$D$65:$G$65</definedName>
    <definedName name="udhd" localSheetId="4">#REF!</definedName>
    <definedName name="udhd">#REF!</definedName>
    <definedName name="udhdcap" localSheetId="27">'dem41'!#REF!</definedName>
    <definedName name="udhdrec" localSheetId="27">'dem41'!#REF!</definedName>
    <definedName name="udrec" localSheetId="27">'dem41'!#REF!</definedName>
    <definedName name="udroad" localSheetId="27">'dem41'!#REF!</definedName>
    <definedName name="urbancap" localSheetId="7">#REF!</definedName>
    <definedName name="urbancap" localSheetId="9">#REF!</definedName>
    <definedName name="urbancap" localSheetId="11">#REF!</definedName>
    <definedName name="urbancap" localSheetId="13">#REF!</definedName>
    <definedName name="urbancap" localSheetId="1">#REF!</definedName>
    <definedName name="urbancap" localSheetId="15">#REF!</definedName>
    <definedName name="urbancap" localSheetId="17">#REF!</definedName>
    <definedName name="urbancap" localSheetId="23">#REF!</definedName>
    <definedName name="urbancap" localSheetId="25">#REF!</definedName>
    <definedName name="urbancap" localSheetId="27">'dem41'!$D$125:$G$125</definedName>
    <definedName name="urbancap" localSheetId="4">#REF!</definedName>
    <definedName name="urbancap">#REF!</definedName>
    <definedName name="urbanDevelopment" localSheetId="27">'dem41'!$E$13:$G$13</definedName>
    <definedName name="village" localSheetId="24">'dem38'!#REF!</definedName>
    <definedName name="voted" localSheetId="7">'dem11'!#REF!</definedName>
    <definedName name="voted" localSheetId="8">'dem12'!#REF!</definedName>
    <definedName name="Voted" localSheetId="9">#REF!</definedName>
    <definedName name="voted" localSheetId="10">'dem14'!#REF!</definedName>
    <definedName name="voted" localSheetId="11">'dem15'!$E$10:$G$10</definedName>
    <definedName name="voted" localSheetId="12">'dem16'!$E$13:$G$13</definedName>
    <definedName name="voted" localSheetId="13">'dem18'!$E$9:$G$9</definedName>
    <definedName name="voted" localSheetId="14">'dem19'!$E$11:$G$11</definedName>
    <definedName name="Voted" localSheetId="1">#REF!</definedName>
    <definedName name="Voted" localSheetId="15">#REF!</definedName>
    <definedName name="Voted" localSheetId="16">#REF!</definedName>
    <definedName name="Voted" localSheetId="17">'dem26'!#REF!</definedName>
    <definedName name="Voted" localSheetId="18">'dem29'!$E$11:$G$11</definedName>
    <definedName name="Voted" localSheetId="19">'dem31'!#REF!</definedName>
    <definedName name="Voted" localSheetId="20">'dem33'!$E$11:$G$11</definedName>
    <definedName name="Voted" localSheetId="21">'dem34'!$E$10:$G$10</definedName>
    <definedName name="Voted" localSheetId="22">'Dem35'!#REF!</definedName>
    <definedName name="Voted" localSheetId="23">'dem37'!$E$9:$G$9</definedName>
    <definedName name="Voted" localSheetId="24">'dem38'!$E$12:$G$12</definedName>
    <definedName name="Voted" localSheetId="25">'dem39'!$E$9:$G$9</definedName>
    <definedName name="Voted" localSheetId="26">'dem40'!$E$10:$G$10</definedName>
    <definedName name="Voted" localSheetId="27">'dem41'!$E$13:$G$13</definedName>
    <definedName name="Voted" localSheetId="4">#REF!</definedName>
    <definedName name="Voted">#REF!</definedName>
    <definedName name="vsi" localSheetId="12">'dem16'!$D$30:$G$30</definedName>
    <definedName name="vsicap" localSheetId="12">'dem16'!#REF!</definedName>
    <definedName name="vsirec" localSheetId="12">'dem16'!$D$45:$M$45</definedName>
    <definedName name="wareCaprec" localSheetId="7">'dem11'!#REF!</definedName>
    <definedName name="warerec" localSheetId="7">'dem11'!#REF!</definedName>
    <definedName name="water" localSheetId="1">#REF!</definedName>
    <definedName name="water" localSheetId="15">#REF!</definedName>
    <definedName name="water" localSheetId="16">'dem22'!#REF!</definedName>
    <definedName name="water" localSheetId="20">'dem33'!#REF!</definedName>
    <definedName name="water" localSheetId="22">'Dem35'!$D$24:$G$24</definedName>
    <definedName name="water" localSheetId="23">#REF!</definedName>
    <definedName name="water" localSheetId="24">'dem38'!$D$26:$G$26</definedName>
    <definedName name="water" localSheetId="27">'dem41'!#REF!</definedName>
    <definedName name="water" localSheetId="3">#REF!</definedName>
    <definedName name="water" localSheetId="4">#REF!</definedName>
    <definedName name="water">#REF!</definedName>
    <definedName name="watercap" localSheetId="11">#REF!</definedName>
    <definedName name="watercap" localSheetId="13">#REF!</definedName>
    <definedName name="watercap" localSheetId="1">#REF!</definedName>
    <definedName name="watercap" localSheetId="15">#REF!</definedName>
    <definedName name="watercap" localSheetId="17">#REF!</definedName>
    <definedName name="watercap" localSheetId="20">'dem33'!$D$33:$G$33</definedName>
    <definedName name="watercap" localSheetId="22">'Dem35'!$D$64:$G$64</definedName>
    <definedName name="watercap" localSheetId="23">#REF!</definedName>
    <definedName name="watercap" localSheetId="27">'dem41'!#REF!</definedName>
    <definedName name="watercap" localSheetId="3">#REF!</definedName>
    <definedName name="watercap" localSheetId="4">#REF!</definedName>
    <definedName name="watercap">#REF!</definedName>
    <definedName name="waterrec" localSheetId="22">'Dem35'!#REF!</definedName>
    <definedName name="welfarecap" localSheetId="8">#REF!</definedName>
    <definedName name="welfarecap" localSheetId="11">#REF!</definedName>
    <definedName name="welfarecap" localSheetId="13">#REF!</definedName>
    <definedName name="welfarecap" localSheetId="1">#REF!</definedName>
    <definedName name="welfarecap" localSheetId="15">#REF!</definedName>
    <definedName name="welfarecap" localSheetId="16">#REF!</definedName>
    <definedName name="welfarecap" localSheetId="17">#REF!</definedName>
    <definedName name="welfarecap" localSheetId="23">#REF!</definedName>
    <definedName name="welfarecap" localSheetId="24">'dem38'!$D$125:$G$125</definedName>
    <definedName name="welfarecap" localSheetId="25">#REF!</definedName>
    <definedName name="welfarecap" localSheetId="3">#REF!</definedName>
    <definedName name="welfarecap" localSheetId="4">#REF!</definedName>
    <definedName name="welfarecap" localSheetId="5">#REF!</definedName>
    <definedName name="welfarecap">#REF!</definedName>
    <definedName name="Z_11785445_139B_4A31_9FC3_9005FC3C3095_.wvu.FilterData" localSheetId="1" hidden="1">'dem2'!$B$15:$AB$105</definedName>
    <definedName name="Z_11785445_139B_4A31_9FC3_9005FC3C3095_.wvu.PrintArea" localSheetId="1" hidden="1">'dem2'!$A$1:$M$76</definedName>
    <definedName name="Z_11785445_139B_4A31_9FC3_9005FC3C3095_.wvu.PrintTitles" localSheetId="1" hidden="1">'dem2'!$11:$13</definedName>
    <definedName name="Z_11785445_139B_4A31_9FC3_9005FC3C3095_.wvu.Rows" localSheetId="1" hidden="1">'dem2'!#REF!</definedName>
    <definedName name="Z_20AC3EE6_0FC9_11D5_8064_004005726899_.wvu.FilterData" localSheetId="27" hidden="1">'dem41'!$C$16:$C$151</definedName>
    <definedName name="Z_239EE218_578E_4317_BEED_14D5D7089E27_.wvu.Cols" localSheetId="0" hidden="1">'dem1'!#REF!</definedName>
    <definedName name="Z_239EE218_578E_4317_BEED_14D5D7089E27_.wvu.Cols" localSheetId="7" hidden="1">'dem11'!#REF!</definedName>
    <definedName name="Z_239EE218_578E_4317_BEED_14D5D7089E27_.wvu.Cols" localSheetId="8" hidden="1">'dem12'!#REF!</definedName>
    <definedName name="Z_239EE218_578E_4317_BEED_14D5D7089E27_.wvu.Cols" localSheetId="9" hidden="1">'dem13'!#REF!</definedName>
    <definedName name="Z_239EE218_578E_4317_BEED_14D5D7089E27_.wvu.Cols" localSheetId="12" hidden="1">'dem16'!#REF!</definedName>
    <definedName name="Z_239EE218_578E_4317_BEED_14D5D7089E27_.wvu.Cols" localSheetId="14" hidden="1">'dem19'!#REF!</definedName>
    <definedName name="Z_239EE218_578E_4317_BEED_14D5D7089E27_.wvu.Cols" localSheetId="1" hidden="1">'dem2'!#REF!</definedName>
    <definedName name="Z_239EE218_578E_4317_BEED_14D5D7089E27_.wvu.Cols" localSheetId="18" hidden="1">'dem29'!$O:$O</definedName>
    <definedName name="Z_239EE218_578E_4317_BEED_14D5D7089E27_.wvu.Cols" localSheetId="2" hidden="1">'dem3'!#REF!</definedName>
    <definedName name="Z_239EE218_578E_4317_BEED_14D5D7089E27_.wvu.Cols" localSheetId="19" hidden="1">'dem31'!#REF!</definedName>
    <definedName name="Z_239EE218_578E_4317_BEED_14D5D7089E27_.wvu.Cols" localSheetId="20" hidden="1">'dem33'!#REF!</definedName>
    <definedName name="Z_239EE218_578E_4317_BEED_14D5D7089E27_.wvu.Cols" localSheetId="21" hidden="1">'dem34'!#REF!</definedName>
    <definedName name="Z_239EE218_578E_4317_BEED_14D5D7089E27_.wvu.Cols" localSheetId="22" hidden="1">'Dem35'!#REF!</definedName>
    <definedName name="Z_239EE218_578E_4317_BEED_14D5D7089E27_.wvu.Cols" localSheetId="24" hidden="1">'dem38'!#REF!</definedName>
    <definedName name="Z_239EE218_578E_4317_BEED_14D5D7089E27_.wvu.Cols" localSheetId="25" hidden="1">'dem39'!#REF!</definedName>
    <definedName name="Z_239EE218_578E_4317_BEED_14D5D7089E27_.wvu.Cols" localSheetId="26" hidden="1">'dem40'!#REF!</definedName>
    <definedName name="Z_239EE218_578E_4317_BEED_14D5D7089E27_.wvu.Cols" localSheetId="27" hidden="1">'dem41'!#REF!</definedName>
    <definedName name="Z_239EE218_578E_4317_BEED_14D5D7089E27_.wvu.Cols" localSheetId="28" hidden="1">'dem47'!#REF!</definedName>
    <definedName name="Z_239EE218_578E_4317_BEED_14D5D7089E27_.wvu.Cols" localSheetId="5" hidden="1">'dem7'!#REF!</definedName>
    <definedName name="Z_239EE218_578E_4317_BEED_14D5D7089E27_.wvu.FilterData" localSheetId="0" hidden="1">'dem1'!$A$1:$M$62</definedName>
    <definedName name="Z_239EE218_578E_4317_BEED_14D5D7089E27_.wvu.FilterData" localSheetId="6" hidden="1">'dem10'!$A$1:$M$48</definedName>
    <definedName name="Z_239EE218_578E_4317_BEED_14D5D7089E27_.wvu.FilterData" localSheetId="7" hidden="1">'dem11'!$B$1:$M$32</definedName>
    <definedName name="Z_239EE218_578E_4317_BEED_14D5D7089E27_.wvu.FilterData" localSheetId="8" hidden="1">'dem12'!$A$2:$M$46</definedName>
    <definedName name="Z_239EE218_578E_4317_BEED_14D5D7089E27_.wvu.FilterData" localSheetId="9" hidden="1">'dem13'!$A$1:$M$61</definedName>
    <definedName name="Z_239EE218_578E_4317_BEED_14D5D7089E27_.wvu.FilterData" localSheetId="10" hidden="1">'dem14'!$A$1:$M$27</definedName>
    <definedName name="Z_239EE218_578E_4317_BEED_14D5D7089E27_.wvu.FilterData" localSheetId="11" hidden="1">'dem15'!$A$1:$M$49</definedName>
    <definedName name="Z_239EE218_578E_4317_BEED_14D5D7089E27_.wvu.FilterData" localSheetId="12" hidden="1">'dem16'!$A$1:$M$41</definedName>
    <definedName name="Z_239EE218_578E_4317_BEED_14D5D7089E27_.wvu.FilterData" localSheetId="13" hidden="1">'dem18'!$A$1:$M$36</definedName>
    <definedName name="Z_239EE218_578E_4317_BEED_14D5D7089E27_.wvu.FilterData" localSheetId="14" hidden="1">'dem19'!$A$1:$M$55</definedName>
    <definedName name="Z_239EE218_578E_4317_BEED_14D5D7089E27_.wvu.FilterData" localSheetId="1" hidden="1">'dem2'!$A$1:$M$76</definedName>
    <definedName name="Z_239EE218_578E_4317_BEED_14D5D7089E27_.wvu.FilterData" localSheetId="15" hidden="1">'dem20'!$A$1:$M$43</definedName>
    <definedName name="Z_239EE218_578E_4317_BEED_14D5D7089E27_.wvu.FilterData" localSheetId="16" hidden="1">'dem22'!$A$1:$M$38</definedName>
    <definedName name="Z_239EE218_578E_4317_BEED_14D5D7089E27_.wvu.FilterData" localSheetId="17" hidden="1">'dem26'!$A$1:$M$31</definedName>
    <definedName name="Z_239EE218_578E_4317_BEED_14D5D7089E27_.wvu.FilterData" localSheetId="18" hidden="1">'dem29'!$A$1:$M$34</definedName>
    <definedName name="Z_239EE218_578E_4317_BEED_14D5D7089E27_.wvu.FilterData" localSheetId="2" hidden="1">'dem3'!$A$1:$M$49</definedName>
    <definedName name="Z_239EE218_578E_4317_BEED_14D5D7089E27_.wvu.FilterData" localSheetId="19" hidden="1">'dem31'!$A$1:$M$36</definedName>
    <definedName name="Z_239EE218_578E_4317_BEED_14D5D7089E27_.wvu.FilterData" localSheetId="20" hidden="1">'dem33'!$A$1:$M$33</definedName>
    <definedName name="Z_239EE218_578E_4317_BEED_14D5D7089E27_.wvu.FilterData" localSheetId="21" hidden="1">'dem34'!$A$1:$M$81</definedName>
    <definedName name="Z_239EE218_578E_4317_BEED_14D5D7089E27_.wvu.FilterData" localSheetId="22" hidden="1">'Dem35'!$A$1:$M$110</definedName>
    <definedName name="Z_239EE218_578E_4317_BEED_14D5D7089E27_.wvu.FilterData" localSheetId="23" hidden="1">'dem37'!$A$1:$M$39</definedName>
    <definedName name="Z_239EE218_578E_4317_BEED_14D5D7089E27_.wvu.FilterData" localSheetId="24" hidden="1">'dem38'!$A$1:$M$146</definedName>
    <definedName name="Z_239EE218_578E_4317_BEED_14D5D7089E27_.wvu.FilterData" localSheetId="25" hidden="1">'dem39'!$A$1:$M$41</definedName>
    <definedName name="Z_239EE218_578E_4317_BEED_14D5D7089E27_.wvu.FilterData" localSheetId="26" hidden="1">'dem40'!$A$1:$M$53</definedName>
    <definedName name="Z_239EE218_578E_4317_BEED_14D5D7089E27_.wvu.FilterData" localSheetId="27" hidden="1">'dem41'!$A$1:$M$151</definedName>
    <definedName name="Z_239EE218_578E_4317_BEED_14D5D7089E27_.wvu.FilterData" localSheetId="28" hidden="1">'dem47'!$A$1:$M$59</definedName>
    <definedName name="Z_239EE218_578E_4317_BEED_14D5D7089E27_.wvu.FilterData" localSheetId="3" hidden="1">'dem5'!$A$1:$M$28</definedName>
    <definedName name="Z_239EE218_578E_4317_BEED_14D5D7089E27_.wvu.FilterData" localSheetId="4" hidden="1">'dem6'!$A$1:$M$28</definedName>
    <definedName name="Z_239EE218_578E_4317_BEED_14D5D7089E27_.wvu.FilterData" localSheetId="5" hidden="1">'dem7'!$A$1:$M$112</definedName>
    <definedName name="Z_239EE218_578E_4317_BEED_14D5D7089E27_.wvu.PrintArea" localSheetId="0" hidden="1">'dem1'!$A$1:$M$58</definedName>
    <definedName name="Z_239EE218_578E_4317_BEED_14D5D7089E27_.wvu.PrintArea" localSheetId="6" hidden="1">'dem10'!$A$1:$M$35</definedName>
    <definedName name="Z_239EE218_578E_4317_BEED_14D5D7089E27_.wvu.PrintArea" localSheetId="7" hidden="1">'dem11'!$A$1:$M$32</definedName>
    <definedName name="Z_239EE218_578E_4317_BEED_14D5D7089E27_.wvu.PrintArea" localSheetId="8" hidden="1">'dem12'!$A$2:$M$46</definedName>
    <definedName name="Z_239EE218_578E_4317_BEED_14D5D7089E27_.wvu.PrintArea" localSheetId="9" hidden="1">'dem13'!$A$1:$M$61</definedName>
    <definedName name="Z_239EE218_578E_4317_BEED_14D5D7089E27_.wvu.PrintArea" localSheetId="10" hidden="1">'dem14'!$A$1:$M$26</definedName>
    <definedName name="Z_239EE218_578E_4317_BEED_14D5D7089E27_.wvu.PrintArea" localSheetId="11" hidden="1">'dem15'!$A$1:$M$48</definedName>
    <definedName name="Z_239EE218_578E_4317_BEED_14D5D7089E27_.wvu.PrintArea" localSheetId="12" hidden="1">'dem16'!$A$1:$M$43</definedName>
    <definedName name="Z_239EE218_578E_4317_BEED_14D5D7089E27_.wvu.PrintArea" localSheetId="13" hidden="1">'dem18'!$A$1:$M$28</definedName>
    <definedName name="Z_239EE218_578E_4317_BEED_14D5D7089E27_.wvu.PrintArea" localSheetId="14" hidden="1">'dem19'!$A$1:$M$55</definedName>
    <definedName name="Z_239EE218_578E_4317_BEED_14D5D7089E27_.wvu.PrintArea" localSheetId="1" hidden="1">'dem2'!$A$1:$M$76</definedName>
    <definedName name="Z_239EE218_578E_4317_BEED_14D5D7089E27_.wvu.PrintArea" localSheetId="15" hidden="1">'dem20'!$A$1:$M$43</definedName>
    <definedName name="Z_239EE218_578E_4317_BEED_14D5D7089E27_.wvu.PrintArea" localSheetId="16" hidden="1">'dem22'!$A$1:$M$38</definedName>
    <definedName name="Z_239EE218_578E_4317_BEED_14D5D7089E27_.wvu.PrintArea" localSheetId="17" hidden="1">'dem26'!$A$1:$M$25</definedName>
    <definedName name="Z_239EE218_578E_4317_BEED_14D5D7089E27_.wvu.PrintArea" localSheetId="18" hidden="1">'dem29'!$A$1:$M$27</definedName>
    <definedName name="Z_239EE218_578E_4317_BEED_14D5D7089E27_.wvu.PrintArea" localSheetId="2" hidden="1">'dem3'!$A$1:$M$52</definedName>
    <definedName name="Z_239EE218_578E_4317_BEED_14D5D7089E27_.wvu.PrintArea" localSheetId="19" hidden="1">'dem31'!$A$1:$M$34</definedName>
    <definedName name="Z_239EE218_578E_4317_BEED_14D5D7089E27_.wvu.PrintArea" localSheetId="20" hidden="1">'dem33'!$B$1:$M$35</definedName>
    <definedName name="Z_239EE218_578E_4317_BEED_14D5D7089E27_.wvu.PrintArea" localSheetId="21" hidden="1">'dem34'!$A$1:$M$81</definedName>
    <definedName name="Z_239EE218_578E_4317_BEED_14D5D7089E27_.wvu.PrintArea" localSheetId="22" hidden="1">'Dem35'!$A$1:$M$110</definedName>
    <definedName name="Z_239EE218_578E_4317_BEED_14D5D7089E27_.wvu.PrintArea" localSheetId="24" hidden="1">'dem38'!$A$1:$M$146</definedName>
    <definedName name="Z_239EE218_578E_4317_BEED_14D5D7089E27_.wvu.PrintArea" localSheetId="25" hidden="1">'dem39'!$A$1:$M$41</definedName>
    <definedName name="Z_239EE218_578E_4317_BEED_14D5D7089E27_.wvu.PrintArea" localSheetId="26" hidden="1">'dem40'!$A$1:$M$53</definedName>
    <definedName name="Z_239EE218_578E_4317_BEED_14D5D7089E27_.wvu.PrintArea" localSheetId="27" hidden="1">'dem41'!$A$1:$M$151</definedName>
    <definedName name="Z_239EE218_578E_4317_BEED_14D5D7089E27_.wvu.PrintArea" localSheetId="28" hidden="1">'dem47'!$A$1:$M$55</definedName>
    <definedName name="Z_239EE218_578E_4317_BEED_14D5D7089E27_.wvu.PrintArea" localSheetId="3" hidden="1">'dem5'!$A$1:$M$28</definedName>
    <definedName name="Z_239EE218_578E_4317_BEED_14D5D7089E27_.wvu.PrintArea" localSheetId="4" hidden="1">'dem6'!$A$1:$M$26</definedName>
    <definedName name="Z_239EE218_578E_4317_BEED_14D5D7089E27_.wvu.PrintArea" localSheetId="5" hidden="1">'dem7'!$A$1:$M$107</definedName>
    <definedName name="Z_239EE218_578E_4317_BEED_14D5D7089E27_.wvu.PrintTitles" localSheetId="0" hidden="1">'dem1'!$12:$14</definedName>
    <definedName name="Z_239EE218_578E_4317_BEED_14D5D7089E27_.wvu.PrintTitles" localSheetId="6" hidden="1">'dem10'!$14:$16</definedName>
    <definedName name="Z_239EE218_578E_4317_BEED_14D5D7089E27_.wvu.PrintTitles" localSheetId="7" hidden="1">'dem11'!$12:$14</definedName>
    <definedName name="Z_239EE218_578E_4317_BEED_14D5D7089E27_.wvu.PrintTitles" localSheetId="8" hidden="1">'dem12'!$12:$14</definedName>
    <definedName name="Z_239EE218_578E_4317_BEED_14D5D7089E27_.wvu.PrintTitles" localSheetId="9" hidden="1">'dem13'!$12:$14</definedName>
    <definedName name="Z_239EE218_578E_4317_BEED_14D5D7089E27_.wvu.PrintTitles" localSheetId="10" hidden="1">'dem14'!$12:$14</definedName>
    <definedName name="Z_239EE218_578E_4317_BEED_14D5D7089E27_.wvu.PrintTitles" localSheetId="11" hidden="1">'dem15'!$12:$14</definedName>
    <definedName name="Z_239EE218_578E_4317_BEED_14D5D7089E27_.wvu.PrintTitles" localSheetId="12" hidden="1">'dem16'!$12:$14</definedName>
    <definedName name="Z_239EE218_578E_4317_BEED_14D5D7089E27_.wvu.PrintTitles" localSheetId="14" hidden="1">'dem19'!$12:$14</definedName>
    <definedName name="Z_239EE218_578E_4317_BEED_14D5D7089E27_.wvu.PrintTitles" localSheetId="1" hidden="1">'dem2'!$11:$13</definedName>
    <definedName name="Z_239EE218_578E_4317_BEED_14D5D7089E27_.wvu.PrintTitles" localSheetId="15" hidden="1">'dem20'!$13:$14</definedName>
    <definedName name="Z_239EE218_578E_4317_BEED_14D5D7089E27_.wvu.PrintTitles" localSheetId="16" hidden="1">'dem22'!$12:$13</definedName>
    <definedName name="Z_239EE218_578E_4317_BEED_14D5D7089E27_.wvu.PrintTitles" localSheetId="17" hidden="1">'dem26'!$12:$14</definedName>
    <definedName name="Z_239EE218_578E_4317_BEED_14D5D7089E27_.wvu.PrintTitles" localSheetId="18" hidden="1">'dem29'!$12:$14</definedName>
    <definedName name="Z_239EE218_578E_4317_BEED_14D5D7089E27_.wvu.PrintTitles" localSheetId="2" hidden="1">'dem3'!$12:$14</definedName>
    <definedName name="Z_239EE218_578E_4317_BEED_14D5D7089E27_.wvu.PrintTitles" localSheetId="19" hidden="1">'dem31'!$12:$14</definedName>
    <definedName name="Z_239EE218_578E_4317_BEED_14D5D7089E27_.wvu.PrintTitles" localSheetId="20" hidden="1">'dem33'!$12:$14</definedName>
    <definedName name="Z_239EE218_578E_4317_BEED_14D5D7089E27_.wvu.PrintTitles" localSheetId="21" hidden="1">'dem34'!$12:$14</definedName>
    <definedName name="Z_239EE218_578E_4317_BEED_14D5D7089E27_.wvu.PrintTitles" localSheetId="22" hidden="1">'Dem35'!$12:$14</definedName>
    <definedName name="Z_239EE218_578E_4317_BEED_14D5D7089E27_.wvu.PrintTitles" localSheetId="23" hidden="1">'dem37'!$11:$13</definedName>
    <definedName name="Z_239EE218_578E_4317_BEED_14D5D7089E27_.wvu.PrintTitles" localSheetId="24" hidden="1">'dem38'!$12:$14</definedName>
    <definedName name="Z_239EE218_578E_4317_BEED_14D5D7089E27_.wvu.PrintTitles" localSheetId="25" hidden="1">'dem39'!$12:$14</definedName>
    <definedName name="Z_239EE218_578E_4317_BEED_14D5D7089E27_.wvu.PrintTitles" localSheetId="26" hidden="1">'dem40'!$12:$14</definedName>
    <definedName name="Z_239EE218_578E_4317_BEED_14D5D7089E27_.wvu.PrintTitles" localSheetId="27" hidden="1">'dem41'!$13:$15</definedName>
    <definedName name="Z_239EE218_578E_4317_BEED_14D5D7089E27_.wvu.PrintTitles" localSheetId="28" hidden="1">'dem47'!$12:$14</definedName>
    <definedName name="Z_239EE218_578E_4317_BEED_14D5D7089E27_.wvu.PrintTitles" localSheetId="3" hidden="1">'dem5'!$11:$14</definedName>
    <definedName name="Z_239EE218_578E_4317_BEED_14D5D7089E27_.wvu.PrintTitles" localSheetId="4" hidden="1">'dem6'!$13:$15</definedName>
    <definedName name="Z_239EE218_578E_4317_BEED_14D5D7089E27_.wvu.PrintTitles" localSheetId="5" hidden="1">'dem7'!$12:$14</definedName>
    <definedName name="Z_302A3EA3_AE96_11D5_A646_0050BA3D7AFD_.wvu.Cols" localSheetId="0" hidden="1">'dem1'!#REF!</definedName>
    <definedName name="Z_302A3EA3_AE96_11D5_A646_0050BA3D7AFD_.wvu.Cols" localSheetId="7" hidden="1">'dem11'!#REF!</definedName>
    <definedName name="Z_302A3EA3_AE96_11D5_A646_0050BA3D7AFD_.wvu.Cols" localSheetId="8" hidden="1">'dem12'!#REF!</definedName>
    <definedName name="Z_302A3EA3_AE96_11D5_A646_0050BA3D7AFD_.wvu.Cols" localSheetId="9" hidden="1">'dem13'!#REF!</definedName>
    <definedName name="Z_302A3EA3_AE96_11D5_A646_0050BA3D7AFD_.wvu.Cols" localSheetId="12" hidden="1">'dem16'!#REF!</definedName>
    <definedName name="Z_302A3EA3_AE96_11D5_A646_0050BA3D7AFD_.wvu.Cols" localSheetId="14" hidden="1">'dem19'!#REF!</definedName>
    <definedName name="Z_302A3EA3_AE96_11D5_A646_0050BA3D7AFD_.wvu.Cols" localSheetId="1" hidden="1">'dem2'!#REF!</definedName>
    <definedName name="Z_302A3EA3_AE96_11D5_A646_0050BA3D7AFD_.wvu.Cols" localSheetId="18" hidden="1">'dem29'!$O:$O</definedName>
    <definedName name="Z_302A3EA3_AE96_11D5_A646_0050BA3D7AFD_.wvu.Cols" localSheetId="2" hidden="1">'dem3'!#REF!</definedName>
    <definedName name="Z_302A3EA3_AE96_11D5_A646_0050BA3D7AFD_.wvu.Cols" localSheetId="19" hidden="1">'dem31'!#REF!</definedName>
    <definedName name="Z_302A3EA3_AE96_11D5_A646_0050BA3D7AFD_.wvu.Cols" localSheetId="20" hidden="1">'dem33'!#REF!</definedName>
    <definedName name="Z_302A3EA3_AE96_11D5_A646_0050BA3D7AFD_.wvu.Cols" localSheetId="21" hidden="1">'dem34'!#REF!</definedName>
    <definedName name="Z_302A3EA3_AE96_11D5_A646_0050BA3D7AFD_.wvu.Cols" localSheetId="22" hidden="1">'Dem35'!#REF!</definedName>
    <definedName name="Z_302A3EA3_AE96_11D5_A646_0050BA3D7AFD_.wvu.Cols" localSheetId="24" hidden="1">'dem38'!#REF!</definedName>
    <definedName name="Z_302A3EA3_AE96_11D5_A646_0050BA3D7AFD_.wvu.Cols" localSheetId="25" hidden="1">'dem39'!#REF!</definedName>
    <definedName name="Z_302A3EA3_AE96_11D5_A646_0050BA3D7AFD_.wvu.Cols" localSheetId="26" hidden="1">'dem40'!#REF!</definedName>
    <definedName name="Z_302A3EA3_AE96_11D5_A646_0050BA3D7AFD_.wvu.Cols" localSheetId="27" hidden="1">'dem41'!#REF!</definedName>
    <definedName name="Z_302A3EA3_AE96_11D5_A646_0050BA3D7AFD_.wvu.Cols" localSheetId="28" hidden="1">'dem47'!#REF!</definedName>
    <definedName name="Z_302A3EA3_AE96_11D5_A646_0050BA3D7AFD_.wvu.Cols" localSheetId="5" hidden="1">'dem7'!#REF!</definedName>
    <definedName name="Z_302A3EA3_AE96_11D5_A646_0050BA3D7AFD_.wvu.FilterData" localSheetId="0" hidden="1">'dem1'!$A$1:$M$62</definedName>
    <definedName name="Z_302A3EA3_AE96_11D5_A646_0050BA3D7AFD_.wvu.FilterData" localSheetId="6" hidden="1">'dem10'!$A$1:$M$48</definedName>
    <definedName name="Z_302A3EA3_AE96_11D5_A646_0050BA3D7AFD_.wvu.FilterData" localSheetId="7" hidden="1">'dem11'!$B$1:$M$32</definedName>
    <definedName name="Z_302A3EA3_AE96_11D5_A646_0050BA3D7AFD_.wvu.FilterData" localSheetId="8" hidden="1">'dem12'!$A$2:$M$46</definedName>
    <definedName name="Z_302A3EA3_AE96_11D5_A646_0050BA3D7AFD_.wvu.FilterData" localSheetId="9" hidden="1">'dem13'!$A$1:$M$61</definedName>
    <definedName name="Z_302A3EA3_AE96_11D5_A646_0050BA3D7AFD_.wvu.FilterData" localSheetId="10" hidden="1">'dem14'!$A$1:$M$27</definedName>
    <definedName name="Z_302A3EA3_AE96_11D5_A646_0050BA3D7AFD_.wvu.FilterData" localSheetId="11" hidden="1">'dem15'!$A$1:$M$49</definedName>
    <definedName name="Z_302A3EA3_AE96_11D5_A646_0050BA3D7AFD_.wvu.FilterData" localSheetId="12" hidden="1">'dem16'!$A$1:$M$41</definedName>
    <definedName name="Z_302A3EA3_AE96_11D5_A646_0050BA3D7AFD_.wvu.FilterData" localSheetId="13" hidden="1">'dem18'!$A$1:$M$36</definedName>
    <definedName name="Z_302A3EA3_AE96_11D5_A646_0050BA3D7AFD_.wvu.FilterData" localSheetId="14" hidden="1">'dem19'!$A$1:$M$55</definedName>
    <definedName name="Z_302A3EA3_AE96_11D5_A646_0050BA3D7AFD_.wvu.FilterData" localSheetId="1" hidden="1">'dem2'!$A$1:$M$76</definedName>
    <definedName name="Z_302A3EA3_AE96_11D5_A646_0050BA3D7AFD_.wvu.FilterData" localSheetId="15" hidden="1">'dem20'!$A$1:$M$43</definedName>
    <definedName name="Z_302A3EA3_AE96_11D5_A646_0050BA3D7AFD_.wvu.FilterData" localSheetId="16" hidden="1">'dem22'!$A$1:$M$38</definedName>
    <definedName name="Z_302A3EA3_AE96_11D5_A646_0050BA3D7AFD_.wvu.FilterData" localSheetId="17" hidden="1">'dem26'!$A$1:$M$31</definedName>
    <definedName name="Z_302A3EA3_AE96_11D5_A646_0050BA3D7AFD_.wvu.FilterData" localSheetId="18" hidden="1">'dem29'!$A$1:$M$34</definedName>
    <definedName name="Z_302A3EA3_AE96_11D5_A646_0050BA3D7AFD_.wvu.FilterData" localSheetId="2" hidden="1">'dem3'!$A$1:$M$49</definedName>
    <definedName name="Z_302A3EA3_AE96_11D5_A646_0050BA3D7AFD_.wvu.FilterData" localSheetId="19" hidden="1">'dem31'!$A$1:$M$36</definedName>
    <definedName name="Z_302A3EA3_AE96_11D5_A646_0050BA3D7AFD_.wvu.FilterData" localSheetId="20" hidden="1">'dem33'!$A$1:$M$33</definedName>
    <definedName name="Z_302A3EA3_AE96_11D5_A646_0050BA3D7AFD_.wvu.FilterData" localSheetId="21" hidden="1">'dem34'!$A$1:$M$81</definedName>
    <definedName name="Z_302A3EA3_AE96_11D5_A646_0050BA3D7AFD_.wvu.FilterData" localSheetId="22" hidden="1">'Dem35'!$A$1:$M$110</definedName>
    <definedName name="Z_302A3EA3_AE96_11D5_A646_0050BA3D7AFD_.wvu.FilterData" localSheetId="23" hidden="1">'dem37'!$A$1:$M$39</definedName>
    <definedName name="Z_302A3EA3_AE96_11D5_A646_0050BA3D7AFD_.wvu.FilterData" localSheetId="24" hidden="1">'dem38'!$A$1:$M$146</definedName>
    <definedName name="Z_302A3EA3_AE96_11D5_A646_0050BA3D7AFD_.wvu.FilterData" localSheetId="25" hidden="1">'dem39'!$A$1:$M$41</definedName>
    <definedName name="Z_302A3EA3_AE96_11D5_A646_0050BA3D7AFD_.wvu.FilterData" localSheetId="26" hidden="1">'dem40'!$A$1:$M$53</definedName>
    <definedName name="Z_302A3EA3_AE96_11D5_A646_0050BA3D7AFD_.wvu.FilterData" localSheetId="27" hidden="1">'dem41'!$A$1:$M$151</definedName>
    <definedName name="Z_302A3EA3_AE96_11D5_A646_0050BA3D7AFD_.wvu.FilterData" localSheetId="28" hidden="1">'dem47'!$A$1:$M$59</definedName>
    <definedName name="Z_302A3EA3_AE96_11D5_A646_0050BA3D7AFD_.wvu.FilterData" localSheetId="3" hidden="1">'dem5'!$A$1:$M$28</definedName>
    <definedName name="Z_302A3EA3_AE96_11D5_A646_0050BA3D7AFD_.wvu.FilterData" localSheetId="4" hidden="1">'dem6'!$A$1:$M$28</definedName>
    <definedName name="Z_302A3EA3_AE96_11D5_A646_0050BA3D7AFD_.wvu.FilterData" localSheetId="5" hidden="1">'dem7'!$A$1:$M$112</definedName>
    <definedName name="Z_302A3EA3_AE96_11D5_A646_0050BA3D7AFD_.wvu.PrintArea" localSheetId="0" hidden="1">'dem1'!$A$1:$M$58</definedName>
    <definedName name="Z_302A3EA3_AE96_11D5_A646_0050BA3D7AFD_.wvu.PrintArea" localSheetId="6" hidden="1">'dem10'!$A$1:$M$35</definedName>
    <definedName name="Z_302A3EA3_AE96_11D5_A646_0050BA3D7AFD_.wvu.PrintArea" localSheetId="7" hidden="1">'dem11'!$A$1:$M$32</definedName>
    <definedName name="Z_302A3EA3_AE96_11D5_A646_0050BA3D7AFD_.wvu.PrintArea" localSheetId="8" hidden="1">'dem12'!$A$2:$M$46</definedName>
    <definedName name="Z_302A3EA3_AE96_11D5_A646_0050BA3D7AFD_.wvu.PrintArea" localSheetId="9" hidden="1">'dem13'!$A$1:$M$61</definedName>
    <definedName name="Z_302A3EA3_AE96_11D5_A646_0050BA3D7AFD_.wvu.PrintArea" localSheetId="10" hidden="1">'dem14'!$A$1:$M$26</definedName>
    <definedName name="Z_302A3EA3_AE96_11D5_A646_0050BA3D7AFD_.wvu.PrintArea" localSheetId="11" hidden="1">'dem15'!$A$1:$M$48</definedName>
    <definedName name="Z_302A3EA3_AE96_11D5_A646_0050BA3D7AFD_.wvu.PrintArea" localSheetId="12" hidden="1">'dem16'!$A$1:$M$43</definedName>
    <definedName name="Z_302A3EA3_AE96_11D5_A646_0050BA3D7AFD_.wvu.PrintArea" localSheetId="13" hidden="1">'dem18'!$A$1:$M$28</definedName>
    <definedName name="Z_302A3EA3_AE96_11D5_A646_0050BA3D7AFD_.wvu.PrintArea" localSheetId="14" hidden="1">'dem19'!$A$1:$M$55</definedName>
    <definedName name="Z_302A3EA3_AE96_11D5_A646_0050BA3D7AFD_.wvu.PrintArea" localSheetId="1" hidden="1">'dem2'!$A$1:$M$76</definedName>
    <definedName name="Z_302A3EA3_AE96_11D5_A646_0050BA3D7AFD_.wvu.PrintArea" localSheetId="15" hidden="1">'dem20'!$A$1:$M$43</definedName>
    <definedName name="Z_302A3EA3_AE96_11D5_A646_0050BA3D7AFD_.wvu.PrintArea" localSheetId="16" hidden="1">'dem22'!$A$1:$M$38</definedName>
    <definedName name="Z_302A3EA3_AE96_11D5_A646_0050BA3D7AFD_.wvu.PrintArea" localSheetId="17" hidden="1">'dem26'!$A$1:$M$25</definedName>
    <definedName name="Z_302A3EA3_AE96_11D5_A646_0050BA3D7AFD_.wvu.PrintArea" localSheetId="18" hidden="1">'dem29'!$A$1:$M$27</definedName>
    <definedName name="Z_302A3EA3_AE96_11D5_A646_0050BA3D7AFD_.wvu.PrintArea" localSheetId="2" hidden="1">'dem3'!$A$1:$M$52</definedName>
    <definedName name="Z_302A3EA3_AE96_11D5_A646_0050BA3D7AFD_.wvu.PrintArea" localSheetId="19" hidden="1">'dem31'!$A$1:$M$34</definedName>
    <definedName name="Z_302A3EA3_AE96_11D5_A646_0050BA3D7AFD_.wvu.PrintArea" localSheetId="20" hidden="1">'dem33'!$B$1:$M$35</definedName>
    <definedName name="Z_302A3EA3_AE96_11D5_A646_0050BA3D7AFD_.wvu.PrintArea" localSheetId="21" hidden="1">'dem34'!$A$1:$M$81</definedName>
    <definedName name="Z_302A3EA3_AE96_11D5_A646_0050BA3D7AFD_.wvu.PrintArea" localSheetId="22" hidden="1">'Dem35'!$A$1:$M$110</definedName>
    <definedName name="Z_302A3EA3_AE96_11D5_A646_0050BA3D7AFD_.wvu.PrintArea" localSheetId="24" hidden="1">'dem38'!$A$1:$M$146</definedName>
    <definedName name="Z_302A3EA3_AE96_11D5_A646_0050BA3D7AFD_.wvu.PrintArea" localSheetId="25" hidden="1">'dem39'!$A$1:$M$41</definedName>
    <definedName name="Z_302A3EA3_AE96_11D5_A646_0050BA3D7AFD_.wvu.PrintArea" localSheetId="26" hidden="1">'dem40'!$A$1:$M$53</definedName>
    <definedName name="Z_302A3EA3_AE96_11D5_A646_0050BA3D7AFD_.wvu.PrintArea" localSheetId="27" hidden="1">'dem41'!$A$1:$M$151</definedName>
    <definedName name="Z_302A3EA3_AE96_11D5_A646_0050BA3D7AFD_.wvu.PrintArea" localSheetId="28" hidden="1">'dem47'!$A$1:$M$55</definedName>
    <definedName name="Z_302A3EA3_AE96_11D5_A646_0050BA3D7AFD_.wvu.PrintArea" localSheetId="3" hidden="1">'dem5'!$A$1:$M$28</definedName>
    <definedName name="Z_302A3EA3_AE96_11D5_A646_0050BA3D7AFD_.wvu.PrintArea" localSheetId="4" hidden="1">'dem6'!$A$1:$M$26</definedName>
    <definedName name="Z_302A3EA3_AE96_11D5_A646_0050BA3D7AFD_.wvu.PrintArea" localSheetId="5" hidden="1">'dem7'!$A$1:$M$107</definedName>
    <definedName name="Z_302A3EA3_AE96_11D5_A646_0050BA3D7AFD_.wvu.PrintTitles" localSheetId="0" hidden="1">'dem1'!$12:$14</definedName>
    <definedName name="Z_302A3EA3_AE96_11D5_A646_0050BA3D7AFD_.wvu.PrintTitles" localSheetId="6" hidden="1">'dem10'!$14:$16</definedName>
    <definedName name="Z_302A3EA3_AE96_11D5_A646_0050BA3D7AFD_.wvu.PrintTitles" localSheetId="7" hidden="1">'dem11'!$12:$14</definedName>
    <definedName name="Z_302A3EA3_AE96_11D5_A646_0050BA3D7AFD_.wvu.PrintTitles" localSheetId="8" hidden="1">'dem12'!$12:$14</definedName>
    <definedName name="Z_302A3EA3_AE96_11D5_A646_0050BA3D7AFD_.wvu.PrintTitles" localSheetId="9" hidden="1">'dem13'!$12:$14</definedName>
    <definedName name="Z_302A3EA3_AE96_11D5_A646_0050BA3D7AFD_.wvu.PrintTitles" localSheetId="10" hidden="1">'dem14'!$12:$14</definedName>
    <definedName name="Z_302A3EA3_AE96_11D5_A646_0050BA3D7AFD_.wvu.PrintTitles" localSheetId="11" hidden="1">'dem15'!$12:$14</definedName>
    <definedName name="Z_302A3EA3_AE96_11D5_A646_0050BA3D7AFD_.wvu.PrintTitles" localSheetId="12" hidden="1">'dem16'!$12:$14</definedName>
    <definedName name="Z_302A3EA3_AE96_11D5_A646_0050BA3D7AFD_.wvu.PrintTitles" localSheetId="14" hidden="1">'dem19'!$12:$14</definedName>
    <definedName name="Z_302A3EA3_AE96_11D5_A646_0050BA3D7AFD_.wvu.PrintTitles" localSheetId="1" hidden="1">'dem2'!$11:$13</definedName>
    <definedName name="Z_302A3EA3_AE96_11D5_A646_0050BA3D7AFD_.wvu.PrintTitles" localSheetId="15" hidden="1">'dem20'!$13:$14</definedName>
    <definedName name="Z_302A3EA3_AE96_11D5_A646_0050BA3D7AFD_.wvu.PrintTitles" localSheetId="16" hidden="1">'dem22'!$12:$13</definedName>
    <definedName name="Z_302A3EA3_AE96_11D5_A646_0050BA3D7AFD_.wvu.PrintTitles" localSheetId="17" hidden="1">'dem26'!$12:$14</definedName>
    <definedName name="Z_302A3EA3_AE96_11D5_A646_0050BA3D7AFD_.wvu.PrintTitles" localSheetId="18" hidden="1">'dem29'!$12:$14</definedName>
    <definedName name="Z_302A3EA3_AE96_11D5_A646_0050BA3D7AFD_.wvu.PrintTitles" localSheetId="2" hidden="1">'dem3'!$12:$14</definedName>
    <definedName name="Z_302A3EA3_AE96_11D5_A646_0050BA3D7AFD_.wvu.PrintTitles" localSheetId="19" hidden="1">'dem31'!$12:$14</definedName>
    <definedName name="Z_302A3EA3_AE96_11D5_A646_0050BA3D7AFD_.wvu.PrintTitles" localSheetId="20" hidden="1">'dem33'!$12:$14</definedName>
    <definedName name="Z_302A3EA3_AE96_11D5_A646_0050BA3D7AFD_.wvu.PrintTitles" localSheetId="21" hidden="1">'dem34'!$12:$14</definedName>
    <definedName name="Z_302A3EA3_AE96_11D5_A646_0050BA3D7AFD_.wvu.PrintTitles" localSheetId="22" hidden="1">'Dem35'!$12:$14</definedName>
    <definedName name="Z_302A3EA3_AE96_11D5_A646_0050BA3D7AFD_.wvu.PrintTitles" localSheetId="23" hidden="1">'dem37'!$11:$13</definedName>
    <definedName name="Z_302A3EA3_AE96_11D5_A646_0050BA3D7AFD_.wvu.PrintTitles" localSheetId="24" hidden="1">'dem38'!$12:$14</definedName>
    <definedName name="Z_302A3EA3_AE96_11D5_A646_0050BA3D7AFD_.wvu.PrintTitles" localSheetId="25" hidden="1">'dem39'!$12:$14</definedName>
    <definedName name="Z_302A3EA3_AE96_11D5_A646_0050BA3D7AFD_.wvu.PrintTitles" localSheetId="26" hidden="1">'dem40'!$12:$14</definedName>
    <definedName name="Z_302A3EA3_AE96_11D5_A646_0050BA3D7AFD_.wvu.PrintTitles" localSheetId="27" hidden="1">'dem41'!$13:$15</definedName>
    <definedName name="Z_302A3EA3_AE96_11D5_A646_0050BA3D7AFD_.wvu.PrintTitles" localSheetId="28" hidden="1">'dem47'!$12:$14</definedName>
    <definedName name="Z_302A3EA3_AE96_11D5_A646_0050BA3D7AFD_.wvu.PrintTitles" localSheetId="3" hidden="1">'dem5'!$11:$14</definedName>
    <definedName name="Z_302A3EA3_AE96_11D5_A646_0050BA3D7AFD_.wvu.PrintTitles" localSheetId="4" hidden="1">'dem6'!$13:$15</definedName>
    <definedName name="Z_302A3EA3_AE96_11D5_A646_0050BA3D7AFD_.wvu.PrintTitles" localSheetId="5" hidden="1">'dem7'!$12:$14</definedName>
    <definedName name="Z_36DBA021_0ECB_11D4_8064_004005726899_.wvu.Cols" localSheetId="0" hidden="1">'dem1'!#REF!</definedName>
    <definedName name="Z_36DBA021_0ECB_11D4_8064_004005726899_.wvu.Cols" localSheetId="7" hidden="1">'dem11'!#REF!</definedName>
    <definedName name="Z_36DBA021_0ECB_11D4_8064_004005726899_.wvu.Cols" localSheetId="8" hidden="1">'dem12'!#REF!</definedName>
    <definedName name="Z_36DBA021_0ECB_11D4_8064_004005726899_.wvu.Cols" localSheetId="9" hidden="1">'dem13'!#REF!</definedName>
    <definedName name="Z_36DBA021_0ECB_11D4_8064_004005726899_.wvu.Cols" localSheetId="12" hidden="1">'dem16'!#REF!</definedName>
    <definedName name="Z_36DBA021_0ECB_11D4_8064_004005726899_.wvu.Cols" localSheetId="14" hidden="1">'dem19'!#REF!</definedName>
    <definedName name="Z_36DBA021_0ECB_11D4_8064_004005726899_.wvu.Cols" localSheetId="1" hidden="1">'dem2'!#REF!</definedName>
    <definedName name="Z_36DBA021_0ECB_11D4_8064_004005726899_.wvu.Cols" localSheetId="18" hidden="1">'dem29'!$O:$O</definedName>
    <definedName name="Z_36DBA021_0ECB_11D4_8064_004005726899_.wvu.Cols" localSheetId="2" hidden="1">'dem3'!#REF!</definedName>
    <definedName name="Z_36DBA021_0ECB_11D4_8064_004005726899_.wvu.Cols" localSheetId="19" hidden="1">'dem31'!#REF!</definedName>
    <definedName name="Z_36DBA021_0ECB_11D4_8064_004005726899_.wvu.Cols" localSheetId="20" hidden="1">'dem33'!#REF!</definedName>
    <definedName name="Z_36DBA021_0ECB_11D4_8064_004005726899_.wvu.Cols" localSheetId="21" hidden="1">'dem34'!#REF!</definedName>
    <definedName name="Z_36DBA021_0ECB_11D4_8064_004005726899_.wvu.Cols" localSheetId="22" hidden="1">'Dem35'!#REF!</definedName>
    <definedName name="Z_36DBA021_0ECB_11D4_8064_004005726899_.wvu.Cols" localSheetId="24" hidden="1">'dem38'!#REF!</definedName>
    <definedName name="Z_36DBA021_0ECB_11D4_8064_004005726899_.wvu.Cols" localSheetId="25" hidden="1">'dem39'!#REF!</definedName>
    <definedName name="Z_36DBA021_0ECB_11D4_8064_004005726899_.wvu.Cols" localSheetId="26" hidden="1">'dem40'!#REF!</definedName>
    <definedName name="Z_36DBA021_0ECB_11D4_8064_004005726899_.wvu.Cols" localSheetId="27" hidden="1">'dem41'!#REF!</definedName>
    <definedName name="Z_36DBA021_0ECB_11D4_8064_004005726899_.wvu.Cols" localSheetId="28" hidden="1">'dem47'!#REF!</definedName>
    <definedName name="Z_36DBA021_0ECB_11D4_8064_004005726899_.wvu.Cols" localSheetId="5" hidden="1">'dem7'!#REF!</definedName>
    <definedName name="Z_36DBA021_0ECB_11D4_8064_004005726899_.wvu.FilterData" localSheetId="0" hidden="1">'dem1'!$A$1:$M$16</definedName>
    <definedName name="Z_36DBA021_0ECB_11D4_8064_004005726899_.wvu.FilterData" localSheetId="7" hidden="1">'dem11'!$C$15:$C$32</definedName>
    <definedName name="Z_36DBA021_0ECB_11D4_8064_004005726899_.wvu.FilterData" localSheetId="8" hidden="1">'dem12'!$C$15:$C$46</definedName>
    <definedName name="Z_36DBA021_0ECB_11D4_8064_004005726899_.wvu.FilterData" localSheetId="9" hidden="1">'dem13'!$C$15:$C$48</definedName>
    <definedName name="Z_36DBA021_0ECB_11D4_8064_004005726899_.wvu.FilterData" localSheetId="11" hidden="1">'dem15'!$C$15:$C$39</definedName>
    <definedName name="Z_36DBA021_0ECB_11D4_8064_004005726899_.wvu.FilterData" localSheetId="12" hidden="1">'dem16'!$C$15:$C$41</definedName>
    <definedName name="Z_36DBA021_0ECB_11D4_8064_004005726899_.wvu.FilterData" localSheetId="14" hidden="1">'dem19'!$C$15:$C$55</definedName>
    <definedName name="Z_36DBA021_0ECB_11D4_8064_004005726899_.wvu.FilterData" localSheetId="1" hidden="1">'dem2'!$C$15:$C$74</definedName>
    <definedName name="Z_36DBA021_0ECB_11D4_8064_004005726899_.wvu.FilterData" localSheetId="15" hidden="1">'dem20'!$C$15:$C$43</definedName>
    <definedName name="Z_36DBA021_0ECB_11D4_8064_004005726899_.wvu.FilterData" localSheetId="16" hidden="1">'dem22'!$C$14:$C$37</definedName>
    <definedName name="Z_36DBA021_0ECB_11D4_8064_004005726899_.wvu.FilterData" localSheetId="18" hidden="1">'dem29'!$C$17:$C$27</definedName>
    <definedName name="Z_36DBA021_0ECB_11D4_8064_004005726899_.wvu.FilterData" localSheetId="2" hidden="1">'dem3'!$C$15:$C$45</definedName>
    <definedName name="Z_36DBA021_0ECB_11D4_8064_004005726899_.wvu.FilterData" localSheetId="19" hidden="1">'dem31'!$C$15:$C$34</definedName>
    <definedName name="Z_36DBA021_0ECB_11D4_8064_004005726899_.wvu.FilterData" localSheetId="20" hidden="1">'dem33'!$C$15:$C$32</definedName>
    <definedName name="Z_36DBA021_0ECB_11D4_8064_004005726899_.wvu.FilterData" localSheetId="21" hidden="1">'dem34'!$C$15:$C$81</definedName>
    <definedName name="Z_36DBA021_0ECB_11D4_8064_004005726899_.wvu.FilterData" localSheetId="22" hidden="1">'Dem35'!$C$15:$C$110</definedName>
    <definedName name="Z_36DBA021_0ECB_11D4_8064_004005726899_.wvu.FilterData" localSheetId="23" hidden="1">'dem37'!$C$15:$C$39</definedName>
    <definedName name="Z_36DBA021_0ECB_11D4_8064_004005726899_.wvu.FilterData" localSheetId="24" hidden="1">'dem38'!$C$15:$C$146</definedName>
    <definedName name="Z_36DBA021_0ECB_11D4_8064_004005726899_.wvu.FilterData" localSheetId="26" hidden="1">'dem40'!$C$16:$C$53</definedName>
    <definedName name="Z_36DBA021_0ECB_11D4_8064_004005726899_.wvu.FilterData" localSheetId="27" hidden="1">'dem41'!$C$16:$C$151</definedName>
    <definedName name="Z_36DBA021_0ECB_11D4_8064_004005726899_.wvu.FilterData" localSheetId="28" hidden="1">'dem47'!$C$15:$C$47</definedName>
    <definedName name="Z_36DBA021_0ECB_11D4_8064_004005726899_.wvu.FilterData" localSheetId="3" hidden="1">'dem5'!$C$15:$C$23</definedName>
    <definedName name="Z_36DBA021_0ECB_11D4_8064_004005726899_.wvu.FilterData" localSheetId="5" hidden="1">'dem7'!$C$15:$C$68</definedName>
    <definedName name="Z_36DBA021_0ECB_11D4_8064_004005726899_.wvu.PrintArea" localSheetId="0" hidden="1">'dem1'!$A$1:$M$56</definedName>
    <definedName name="Z_36DBA021_0ECB_11D4_8064_004005726899_.wvu.PrintArea" localSheetId="7" hidden="1">'dem11'!$A$1:$M$32</definedName>
    <definedName name="Z_36DBA021_0ECB_11D4_8064_004005726899_.wvu.PrintArea" localSheetId="8" hidden="1">'dem12'!$A$2:$M$46</definedName>
    <definedName name="Z_36DBA021_0ECB_11D4_8064_004005726899_.wvu.PrintArea" localSheetId="9" hidden="1">'dem13'!$A$1:$M$61</definedName>
    <definedName name="Z_36DBA021_0ECB_11D4_8064_004005726899_.wvu.PrintArea" localSheetId="10" hidden="1">'dem14'!$A$1:$M$26</definedName>
    <definedName name="Z_36DBA021_0ECB_11D4_8064_004005726899_.wvu.PrintArea" localSheetId="11" hidden="1">'dem15'!$A$1:$M$48</definedName>
    <definedName name="Z_36DBA021_0ECB_11D4_8064_004005726899_.wvu.PrintArea" localSheetId="12" hidden="1">'dem16'!$A$1:$M$41</definedName>
    <definedName name="Z_36DBA021_0ECB_11D4_8064_004005726899_.wvu.PrintArea" localSheetId="13" hidden="1">'dem18'!$A$1:$M$28</definedName>
    <definedName name="Z_36DBA021_0ECB_11D4_8064_004005726899_.wvu.PrintArea" localSheetId="14" hidden="1">'dem19'!$A$1:$M$55</definedName>
    <definedName name="Z_36DBA021_0ECB_11D4_8064_004005726899_.wvu.PrintArea" localSheetId="1" hidden="1">'dem2'!$A$1:$M$73</definedName>
    <definedName name="Z_36DBA021_0ECB_11D4_8064_004005726899_.wvu.PrintArea" localSheetId="15" hidden="1">'dem20'!$A$1:$M$43</definedName>
    <definedName name="Z_36DBA021_0ECB_11D4_8064_004005726899_.wvu.PrintArea" localSheetId="16" hidden="1">'dem22'!$A$1:$M$38</definedName>
    <definedName name="Z_36DBA021_0ECB_11D4_8064_004005726899_.wvu.PrintArea" localSheetId="18" hidden="1">'dem29'!$A$1:$M$27</definedName>
    <definedName name="Z_36DBA021_0ECB_11D4_8064_004005726899_.wvu.PrintArea" localSheetId="2" hidden="1">'dem3'!$A$1:$M$45</definedName>
    <definedName name="Z_36DBA021_0ECB_11D4_8064_004005726899_.wvu.PrintArea" localSheetId="19" hidden="1">'dem31'!$A$1:$M$34</definedName>
    <definedName name="Z_36DBA021_0ECB_11D4_8064_004005726899_.wvu.PrintArea" localSheetId="20" hidden="1">'dem33'!$A$1:$M$32</definedName>
    <definedName name="Z_36DBA021_0ECB_11D4_8064_004005726899_.wvu.PrintArea" localSheetId="21" hidden="1">'dem34'!$A$1:$M$81</definedName>
    <definedName name="Z_36DBA021_0ECB_11D4_8064_004005726899_.wvu.PrintArea" localSheetId="24" hidden="1">'dem38'!$A$1:$M$146</definedName>
    <definedName name="Z_36DBA021_0ECB_11D4_8064_004005726899_.wvu.PrintArea" localSheetId="25" hidden="1">'dem39'!$A$1:$M$41</definedName>
    <definedName name="Z_36DBA021_0ECB_11D4_8064_004005726899_.wvu.PrintArea" localSheetId="26" hidden="1">'dem40'!$A$1:$M$53</definedName>
    <definedName name="Z_36DBA021_0ECB_11D4_8064_004005726899_.wvu.PrintArea" localSheetId="27" hidden="1">'dem41'!$A$2:$M$151</definedName>
    <definedName name="Z_36DBA021_0ECB_11D4_8064_004005726899_.wvu.PrintArea" localSheetId="28" hidden="1">'dem47'!$A$1:$M$49</definedName>
    <definedName name="Z_36DBA021_0ECB_11D4_8064_004005726899_.wvu.PrintArea" localSheetId="4" hidden="1">'dem6'!$A$1:$M$26</definedName>
    <definedName name="Z_36DBA021_0ECB_11D4_8064_004005726899_.wvu.PrintArea" localSheetId="5" hidden="1">'dem7'!$A$1:$M$96</definedName>
    <definedName name="Z_36DBA021_0ECB_11D4_8064_004005726899_.wvu.PrintTitles" localSheetId="0" hidden="1">'dem1'!$12:$14</definedName>
    <definedName name="Z_36DBA021_0ECB_11D4_8064_004005726899_.wvu.PrintTitles" localSheetId="6" hidden="1">'dem10'!$14:$16</definedName>
    <definedName name="Z_36DBA021_0ECB_11D4_8064_004005726899_.wvu.PrintTitles" localSheetId="7" hidden="1">'dem11'!$12:$14</definedName>
    <definedName name="Z_36DBA021_0ECB_11D4_8064_004005726899_.wvu.PrintTitles" localSheetId="8" hidden="1">'dem12'!$12:$14</definedName>
    <definedName name="Z_36DBA021_0ECB_11D4_8064_004005726899_.wvu.PrintTitles" localSheetId="9" hidden="1">'dem13'!$12:$14</definedName>
    <definedName name="Z_36DBA021_0ECB_11D4_8064_004005726899_.wvu.PrintTitles" localSheetId="10" hidden="1">'dem14'!$12:$14</definedName>
    <definedName name="Z_36DBA021_0ECB_11D4_8064_004005726899_.wvu.PrintTitles" localSheetId="11" hidden="1">'dem15'!$12:$14</definedName>
    <definedName name="Z_36DBA021_0ECB_11D4_8064_004005726899_.wvu.PrintTitles" localSheetId="12" hidden="1">'dem16'!$12:$14</definedName>
    <definedName name="Z_36DBA021_0ECB_11D4_8064_004005726899_.wvu.PrintTitles" localSheetId="14" hidden="1">'dem19'!$12:$14</definedName>
    <definedName name="Z_36DBA021_0ECB_11D4_8064_004005726899_.wvu.PrintTitles" localSheetId="1" hidden="1">'dem2'!$11:$13</definedName>
    <definedName name="Z_36DBA021_0ECB_11D4_8064_004005726899_.wvu.PrintTitles" localSheetId="15" hidden="1">'dem20'!$13:$14</definedName>
    <definedName name="Z_36DBA021_0ECB_11D4_8064_004005726899_.wvu.PrintTitles" localSheetId="16" hidden="1">'dem22'!$12:$13</definedName>
    <definedName name="Z_36DBA021_0ECB_11D4_8064_004005726899_.wvu.PrintTitles" localSheetId="17" hidden="1">'dem26'!$12:$14</definedName>
    <definedName name="Z_36DBA021_0ECB_11D4_8064_004005726899_.wvu.PrintTitles" localSheetId="18" hidden="1">'dem29'!$12:$14</definedName>
    <definedName name="Z_36DBA021_0ECB_11D4_8064_004005726899_.wvu.PrintTitles" localSheetId="2" hidden="1">'dem3'!$12:$14</definedName>
    <definedName name="Z_36DBA021_0ECB_11D4_8064_004005726899_.wvu.PrintTitles" localSheetId="19" hidden="1">'dem31'!$12:$14</definedName>
    <definedName name="Z_36DBA021_0ECB_11D4_8064_004005726899_.wvu.PrintTitles" localSheetId="20" hidden="1">'dem33'!$12:$14</definedName>
    <definedName name="Z_36DBA021_0ECB_11D4_8064_004005726899_.wvu.PrintTitles" localSheetId="21" hidden="1">'dem34'!$12:$14</definedName>
    <definedName name="Z_36DBA021_0ECB_11D4_8064_004005726899_.wvu.PrintTitles" localSheetId="22" hidden="1">'Dem35'!$12:$14</definedName>
    <definedName name="Z_36DBA021_0ECB_11D4_8064_004005726899_.wvu.PrintTitles" localSheetId="23" hidden="1">'dem37'!$11:$13</definedName>
    <definedName name="Z_36DBA021_0ECB_11D4_8064_004005726899_.wvu.PrintTitles" localSheetId="24" hidden="1">'dem38'!$12:$14</definedName>
    <definedName name="Z_36DBA021_0ECB_11D4_8064_004005726899_.wvu.PrintTitles" localSheetId="25" hidden="1">'dem39'!$12:$14</definedName>
    <definedName name="Z_36DBA021_0ECB_11D4_8064_004005726899_.wvu.PrintTitles" localSheetId="26" hidden="1">'dem40'!$12:$14</definedName>
    <definedName name="Z_36DBA021_0ECB_11D4_8064_004005726899_.wvu.PrintTitles" localSheetId="27" hidden="1">'dem41'!$13:$15</definedName>
    <definedName name="Z_36DBA021_0ECB_11D4_8064_004005726899_.wvu.PrintTitles" localSheetId="28" hidden="1">'dem47'!$12:$14</definedName>
    <definedName name="Z_36DBA021_0ECB_11D4_8064_004005726899_.wvu.PrintTitles" localSheetId="3" hidden="1">'dem5'!$11:$14</definedName>
    <definedName name="Z_36DBA021_0ECB_11D4_8064_004005726899_.wvu.PrintTitles" localSheetId="4" hidden="1">'dem6'!$13:$15</definedName>
    <definedName name="Z_36DBA021_0ECB_11D4_8064_004005726899_.wvu.PrintTitles" localSheetId="5" hidden="1">'dem7'!$12:$14</definedName>
    <definedName name="Z_500B8DB8_F286_4AC6_8FFB_9BFEC967AB3A_.wvu.FilterData" localSheetId="8" hidden="1">'dem12'!$A$15:$M$90</definedName>
    <definedName name="Z_500B8DB8_F286_4AC6_8FFB_9BFEC967AB3A_.wvu.PrintArea" localSheetId="8" hidden="1">'dem12'!$A$2:$M$46</definedName>
    <definedName name="Z_500B8DB8_F286_4AC6_8FFB_9BFEC967AB3A_.wvu.PrintTitles" localSheetId="8" hidden="1">'dem12'!$12:$14</definedName>
    <definedName name="Z_5071B95B_B9AE_41D2_8D05_F6F32A4219CA_.wvu.FilterData" localSheetId="1" hidden="1">'dem2'!$A$15:$AG$76</definedName>
    <definedName name="Z_75B5A34A_8DB6_4ACF_8A68_12B713FB009F_.wvu.FilterData" localSheetId="0" hidden="1">'dem1'!$A$15:$AG$58</definedName>
    <definedName name="Z_75B5A34A_8DB6_4ACF_8A68_12B713FB009F_.wvu.PrintArea" localSheetId="0" hidden="1">'dem1'!$A$1:$M$58</definedName>
    <definedName name="Z_75B5A34A_8DB6_4ACF_8A68_12B713FB009F_.wvu.PrintTitles" localSheetId="0" hidden="1">'dem1'!$12:$14</definedName>
    <definedName name="Z_75B5A34A_8DB6_4ACF_8A68_12B713FB009F_.wvu.Rows" localSheetId="0" hidden="1">'dem1'!#REF!</definedName>
    <definedName name="Z_79D66C3F_CEA6_411B_84FD_B5529291B20A_.wvu.FilterData" localSheetId="0" hidden="1">'dem1'!$A$15:$AG$58</definedName>
    <definedName name="Z_79D66C3F_CEA6_411B_84FD_B5529291B20A_.wvu.PrintArea" localSheetId="0" hidden="1">'dem1'!$A$1:$M$60</definedName>
    <definedName name="Z_79D66C3F_CEA6_411B_84FD_B5529291B20A_.wvu.PrintTitles" localSheetId="0" hidden="1">'dem1'!$12:$14</definedName>
    <definedName name="Z_79D66C3F_CEA6_411B_84FD_B5529291B20A_.wvu.Rows" localSheetId="0" hidden="1">'dem1'!#REF!</definedName>
    <definedName name="Z_93EBE921_AE91_11D5_8685_004005726899_.wvu.Cols" localSheetId="0" hidden="1">'dem1'!#REF!</definedName>
    <definedName name="Z_93EBE921_AE91_11D5_8685_004005726899_.wvu.Cols" localSheetId="7" hidden="1">'dem11'!#REF!</definedName>
    <definedName name="Z_93EBE921_AE91_11D5_8685_004005726899_.wvu.Cols" localSheetId="8" hidden="1">'dem12'!#REF!</definedName>
    <definedName name="Z_93EBE921_AE91_11D5_8685_004005726899_.wvu.Cols" localSheetId="9" hidden="1">'dem13'!#REF!</definedName>
    <definedName name="Z_93EBE921_AE91_11D5_8685_004005726899_.wvu.Cols" localSheetId="12" hidden="1">'dem16'!#REF!</definedName>
    <definedName name="Z_93EBE921_AE91_11D5_8685_004005726899_.wvu.Cols" localSheetId="14" hidden="1">'dem19'!#REF!</definedName>
    <definedName name="Z_93EBE921_AE91_11D5_8685_004005726899_.wvu.Cols" localSheetId="1" hidden="1">'dem2'!#REF!</definedName>
    <definedName name="Z_93EBE921_AE91_11D5_8685_004005726899_.wvu.Cols" localSheetId="18" hidden="1">'dem29'!$O:$O</definedName>
    <definedName name="Z_93EBE921_AE91_11D5_8685_004005726899_.wvu.Cols" localSheetId="2" hidden="1">'dem3'!#REF!</definedName>
    <definedName name="Z_93EBE921_AE91_11D5_8685_004005726899_.wvu.Cols" localSheetId="19" hidden="1">'dem31'!#REF!</definedName>
    <definedName name="Z_93EBE921_AE91_11D5_8685_004005726899_.wvu.Cols" localSheetId="20" hidden="1">'dem33'!#REF!</definedName>
    <definedName name="Z_93EBE921_AE91_11D5_8685_004005726899_.wvu.Cols" localSheetId="21" hidden="1">'dem34'!#REF!</definedName>
    <definedName name="Z_93EBE921_AE91_11D5_8685_004005726899_.wvu.Cols" localSheetId="22" hidden="1">'Dem35'!#REF!</definedName>
    <definedName name="Z_93EBE921_AE91_11D5_8685_004005726899_.wvu.Cols" localSheetId="24" hidden="1">'dem38'!#REF!</definedName>
    <definedName name="Z_93EBE921_AE91_11D5_8685_004005726899_.wvu.Cols" localSheetId="25" hidden="1">'dem39'!#REF!</definedName>
    <definedName name="Z_93EBE921_AE91_11D5_8685_004005726899_.wvu.Cols" localSheetId="26" hidden="1">'dem40'!#REF!</definedName>
    <definedName name="Z_93EBE921_AE91_11D5_8685_004005726899_.wvu.Cols" localSheetId="27" hidden="1">'dem41'!#REF!</definedName>
    <definedName name="Z_93EBE921_AE91_11D5_8685_004005726899_.wvu.Cols" localSheetId="28" hidden="1">'dem47'!#REF!</definedName>
    <definedName name="Z_93EBE921_AE91_11D5_8685_004005726899_.wvu.Cols" localSheetId="5" hidden="1">'dem7'!#REF!</definedName>
    <definedName name="Z_93EBE921_AE91_11D5_8685_004005726899_.wvu.FilterData" localSheetId="0" hidden="1">'dem1'!$A$1:$M$16</definedName>
    <definedName name="Z_93EBE921_AE91_11D5_8685_004005726899_.wvu.FilterData" localSheetId="7" hidden="1">'dem11'!$C$15:$C$32</definedName>
    <definedName name="Z_93EBE921_AE91_11D5_8685_004005726899_.wvu.FilterData" localSheetId="8" hidden="1">'dem12'!$C$15:$C$46</definedName>
    <definedName name="Z_93EBE921_AE91_11D5_8685_004005726899_.wvu.FilterData" localSheetId="9" hidden="1">'dem13'!$C$15:$C$48</definedName>
    <definedName name="Z_93EBE921_AE91_11D5_8685_004005726899_.wvu.FilterData" localSheetId="11" hidden="1">'dem15'!$C$15:$C$39</definedName>
    <definedName name="Z_93EBE921_AE91_11D5_8685_004005726899_.wvu.FilterData" localSheetId="12" hidden="1">'dem16'!$C$15:$C$41</definedName>
    <definedName name="Z_93EBE921_AE91_11D5_8685_004005726899_.wvu.FilterData" localSheetId="14" hidden="1">'dem19'!$C$15:$C$55</definedName>
    <definedName name="Z_93EBE921_AE91_11D5_8685_004005726899_.wvu.FilterData" localSheetId="1" hidden="1">'dem2'!$C$15:$C$74</definedName>
    <definedName name="Z_93EBE921_AE91_11D5_8685_004005726899_.wvu.FilterData" localSheetId="15" hidden="1">'dem20'!$C$15:$C$43</definedName>
    <definedName name="Z_93EBE921_AE91_11D5_8685_004005726899_.wvu.FilterData" localSheetId="16" hidden="1">'dem22'!$C$14:$C$37</definedName>
    <definedName name="Z_93EBE921_AE91_11D5_8685_004005726899_.wvu.FilterData" localSheetId="18" hidden="1">'dem29'!$C$17:$C$27</definedName>
    <definedName name="Z_93EBE921_AE91_11D5_8685_004005726899_.wvu.FilterData" localSheetId="2" hidden="1">'dem3'!$C$15:$C$45</definedName>
    <definedName name="Z_93EBE921_AE91_11D5_8685_004005726899_.wvu.FilterData" localSheetId="19" hidden="1">'dem31'!$C$15:$C$34</definedName>
    <definedName name="Z_93EBE921_AE91_11D5_8685_004005726899_.wvu.FilterData" localSheetId="20" hidden="1">'dem33'!$C$15:$C$32</definedName>
    <definedName name="Z_93EBE921_AE91_11D5_8685_004005726899_.wvu.FilterData" localSheetId="21" hidden="1">'dem34'!$C$15:$C$81</definedName>
    <definedName name="Z_93EBE921_AE91_11D5_8685_004005726899_.wvu.FilterData" localSheetId="22" hidden="1">'Dem35'!$C$15:$C$110</definedName>
    <definedName name="Z_93EBE921_AE91_11D5_8685_004005726899_.wvu.FilterData" localSheetId="23" hidden="1">'dem37'!$C$15:$C$39</definedName>
    <definedName name="Z_93EBE921_AE91_11D5_8685_004005726899_.wvu.FilterData" localSheetId="24" hidden="1">'dem38'!$C$15:$C$146</definedName>
    <definedName name="Z_93EBE921_AE91_11D5_8685_004005726899_.wvu.FilterData" localSheetId="26" hidden="1">'dem40'!$C$16:$C$53</definedName>
    <definedName name="Z_93EBE921_AE91_11D5_8685_004005726899_.wvu.FilterData" localSheetId="27" hidden="1">'dem41'!$C$16:$C$151</definedName>
    <definedName name="Z_93EBE921_AE91_11D5_8685_004005726899_.wvu.FilterData" localSheetId="28" hidden="1">'dem47'!$C$15:$C$47</definedName>
    <definedName name="Z_93EBE921_AE91_11D5_8685_004005726899_.wvu.FilterData" localSheetId="3" hidden="1">'dem5'!$C$15:$C$23</definedName>
    <definedName name="Z_93EBE921_AE91_11D5_8685_004005726899_.wvu.FilterData" localSheetId="5" hidden="1">'dem7'!$C$15:$C$68</definedName>
    <definedName name="Z_93EBE921_AE91_11D5_8685_004005726899_.wvu.PrintArea" localSheetId="0" hidden="1">'dem1'!$A$1:$M$56</definedName>
    <definedName name="Z_93EBE921_AE91_11D5_8685_004005726899_.wvu.PrintArea" localSheetId="6" hidden="1">'dem10'!$A$1:$M$29</definedName>
    <definedName name="Z_93EBE921_AE91_11D5_8685_004005726899_.wvu.PrintArea" localSheetId="7" hidden="1">'dem11'!$A$1:$M$32</definedName>
    <definedName name="Z_93EBE921_AE91_11D5_8685_004005726899_.wvu.PrintArea" localSheetId="8" hidden="1">'dem12'!$A$2:$M$46</definedName>
    <definedName name="Z_93EBE921_AE91_11D5_8685_004005726899_.wvu.PrintArea" localSheetId="9" hidden="1">'dem13'!$A$1:$M$61</definedName>
    <definedName name="Z_93EBE921_AE91_11D5_8685_004005726899_.wvu.PrintArea" localSheetId="10" hidden="1">'dem14'!$A$1:$M$26</definedName>
    <definedName name="Z_93EBE921_AE91_11D5_8685_004005726899_.wvu.PrintArea" localSheetId="11" hidden="1">'dem15'!$A$1:$M$48</definedName>
    <definedName name="Z_93EBE921_AE91_11D5_8685_004005726899_.wvu.PrintArea" localSheetId="12" hidden="1">'dem16'!$A$1:$M$41</definedName>
    <definedName name="Z_93EBE921_AE91_11D5_8685_004005726899_.wvu.PrintArea" localSheetId="13" hidden="1">'dem18'!$A$1:$M$28</definedName>
    <definedName name="Z_93EBE921_AE91_11D5_8685_004005726899_.wvu.PrintArea" localSheetId="14" hidden="1">'dem19'!$A$1:$M$55</definedName>
    <definedName name="Z_93EBE921_AE91_11D5_8685_004005726899_.wvu.PrintArea" localSheetId="1" hidden="1">'dem2'!$A$1:$M$73</definedName>
    <definedName name="Z_93EBE921_AE91_11D5_8685_004005726899_.wvu.PrintArea" localSheetId="15" hidden="1">'dem20'!$A$1:$M$43</definedName>
    <definedName name="Z_93EBE921_AE91_11D5_8685_004005726899_.wvu.PrintArea" localSheetId="16" hidden="1">'dem22'!$A$1:$M$38</definedName>
    <definedName name="Z_93EBE921_AE91_11D5_8685_004005726899_.wvu.PrintArea" localSheetId="18" hidden="1">'dem29'!$A$1:$M$27</definedName>
    <definedName name="Z_93EBE921_AE91_11D5_8685_004005726899_.wvu.PrintArea" localSheetId="2" hidden="1">'dem3'!$A$1:$M$45</definedName>
    <definedName name="Z_93EBE921_AE91_11D5_8685_004005726899_.wvu.PrintArea" localSheetId="19" hidden="1">'dem31'!$A$1:$M$34</definedName>
    <definedName name="Z_93EBE921_AE91_11D5_8685_004005726899_.wvu.PrintArea" localSheetId="20" hidden="1">'dem33'!$A$1:$M$32</definedName>
    <definedName name="Z_93EBE921_AE91_11D5_8685_004005726899_.wvu.PrintArea" localSheetId="21" hidden="1">'dem34'!$A$1:$M$81</definedName>
    <definedName name="Z_93EBE921_AE91_11D5_8685_004005726899_.wvu.PrintArea" localSheetId="22" hidden="1">'Dem35'!$A$1:$M$110</definedName>
    <definedName name="Z_93EBE921_AE91_11D5_8685_004005726899_.wvu.PrintArea" localSheetId="24" hidden="1">'dem38'!$A$1:$M$146</definedName>
    <definedName name="Z_93EBE921_AE91_11D5_8685_004005726899_.wvu.PrintArea" localSheetId="25" hidden="1">'dem39'!$A$1:$M$41</definedName>
    <definedName name="Z_93EBE921_AE91_11D5_8685_004005726899_.wvu.PrintArea" localSheetId="26" hidden="1">'dem40'!$A$1:$M$53</definedName>
    <definedName name="Z_93EBE921_AE91_11D5_8685_004005726899_.wvu.PrintArea" localSheetId="27" hidden="1">'dem41'!$A$1:$M$151</definedName>
    <definedName name="Z_93EBE921_AE91_11D5_8685_004005726899_.wvu.PrintArea" localSheetId="28" hidden="1">'dem47'!$A$1:$M$49</definedName>
    <definedName name="Z_93EBE921_AE91_11D5_8685_004005726899_.wvu.PrintArea" localSheetId="4" hidden="1">'dem6'!$A$1:$M$26</definedName>
    <definedName name="Z_93EBE921_AE91_11D5_8685_004005726899_.wvu.PrintArea" localSheetId="5" hidden="1">'dem7'!$A$1:$M$96</definedName>
    <definedName name="Z_93EBE921_AE91_11D5_8685_004005726899_.wvu.PrintTitles" localSheetId="0" hidden="1">'dem1'!$12:$14</definedName>
    <definedName name="Z_93EBE921_AE91_11D5_8685_004005726899_.wvu.PrintTitles" localSheetId="6" hidden="1">'dem10'!$14:$16</definedName>
    <definedName name="Z_93EBE921_AE91_11D5_8685_004005726899_.wvu.PrintTitles" localSheetId="7" hidden="1">'dem11'!$12:$14</definedName>
    <definedName name="Z_93EBE921_AE91_11D5_8685_004005726899_.wvu.PrintTitles" localSheetId="8" hidden="1">'dem12'!$12:$14</definedName>
    <definedName name="Z_93EBE921_AE91_11D5_8685_004005726899_.wvu.PrintTitles" localSheetId="9" hidden="1">'dem13'!$12:$14</definedName>
    <definedName name="Z_93EBE921_AE91_11D5_8685_004005726899_.wvu.PrintTitles" localSheetId="10" hidden="1">'dem14'!$12:$14</definedName>
    <definedName name="Z_93EBE921_AE91_11D5_8685_004005726899_.wvu.PrintTitles" localSheetId="11" hidden="1">'dem15'!$12:$14</definedName>
    <definedName name="Z_93EBE921_AE91_11D5_8685_004005726899_.wvu.PrintTitles" localSheetId="12" hidden="1">'dem16'!$12:$14</definedName>
    <definedName name="Z_93EBE921_AE91_11D5_8685_004005726899_.wvu.PrintTitles" localSheetId="14" hidden="1">'dem19'!$12:$14</definedName>
    <definedName name="Z_93EBE921_AE91_11D5_8685_004005726899_.wvu.PrintTitles" localSheetId="1" hidden="1">'dem2'!$11:$13</definedName>
    <definedName name="Z_93EBE921_AE91_11D5_8685_004005726899_.wvu.PrintTitles" localSheetId="15" hidden="1">'dem20'!$13:$14</definedName>
    <definedName name="Z_93EBE921_AE91_11D5_8685_004005726899_.wvu.PrintTitles" localSheetId="16" hidden="1">'dem22'!$12:$13</definedName>
    <definedName name="Z_93EBE921_AE91_11D5_8685_004005726899_.wvu.PrintTitles" localSheetId="17" hidden="1">'dem26'!$12:$14</definedName>
    <definedName name="Z_93EBE921_AE91_11D5_8685_004005726899_.wvu.PrintTitles" localSheetId="18" hidden="1">'dem29'!$12:$14</definedName>
    <definedName name="Z_93EBE921_AE91_11D5_8685_004005726899_.wvu.PrintTitles" localSheetId="2" hidden="1">'dem3'!$12:$14</definedName>
    <definedName name="Z_93EBE921_AE91_11D5_8685_004005726899_.wvu.PrintTitles" localSheetId="19" hidden="1">'dem31'!$12:$14</definedName>
    <definedName name="Z_93EBE921_AE91_11D5_8685_004005726899_.wvu.PrintTitles" localSheetId="20" hidden="1">'dem33'!$12:$14</definedName>
    <definedName name="Z_93EBE921_AE91_11D5_8685_004005726899_.wvu.PrintTitles" localSheetId="21" hidden="1">'dem34'!$12:$14</definedName>
    <definedName name="Z_93EBE921_AE91_11D5_8685_004005726899_.wvu.PrintTitles" localSheetId="22" hidden="1">'Dem35'!$12:$14</definedName>
    <definedName name="Z_93EBE921_AE91_11D5_8685_004005726899_.wvu.PrintTitles" localSheetId="23" hidden="1">'dem37'!$11:$13</definedName>
    <definedName name="Z_93EBE921_AE91_11D5_8685_004005726899_.wvu.PrintTitles" localSheetId="24" hidden="1">'dem38'!$12:$14</definedName>
    <definedName name="Z_93EBE921_AE91_11D5_8685_004005726899_.wvu.PrintTitles" localSheetId="25" hidden="1">'dem39'!$12:$14</definedName>
    <definedName name="Z_93EBE921_AE91_11D5_8685_004005726899_.wvu.PrintTitles" localSheetId="26" hidden="1">'dem40'!$12:$14</definedName>
    <definedName name="Z_93EBE921_AE91_11D5_8685_004005726899_.wvu.PrintTitles" localSheetId="27" hidden="1">'dem41'!$13:$15</definedName>
    <definedName name="Z_93EBE921_AE91_11D5_8685_004005726899_.wvu.PrintTitles" localSheetId="28" hidden="1">'dem47'!$12:$14</definedName>
    <definedName name="Z_93EBE921_AE91_11D5_8685_004005726899_.wvu.PrintTitles" localSheetId="3" hidden="1">'dem5'!$11:$14</definedName>
    <definedName name="Z_93EBE921_AE91_11D5_8685_004005726899_.wvu.PrintTitles" localSheetId="4" hidden="1">'dem6'!$13:$15</definedName>
    <definedName name="Z_93EBE921_AE91_11D5_8685_004005726899_.wvu.PrintTitles" localSheetId="5" hidden="1">'dem7'!$12:$14</definedName>
    <definedName name="Z_94DA79C1_0FDE_11D5_9579_000021DAEEA2_.wvu.Cols" localSheetId="0" hidden="1">'dem1'!#REF!</definedName>
    <definedName name="Z_94DA79C1_0FDE_11D5_9579_000021DAEEA2_.wvu.Cols" localSheetId="7" hidden="1">'dem11'!#REF!</definedName>
    <definedName name="Z_94DA79C1_0FDE_11D5_9579_000021DAEEA2_.wvu.Cols" localSheetId="8" hidden="1">'dem12'!#REF!</definedName>
    <definedName name="Z_94DA79C1_0FDE_11D5_9579_000021DAEEA2_.wvu.Cols" localSheetId="9" hidden="1">'dem13'!#REF!</definedName>
    <definedName name="Z_94DA79C1_0FDE_11D5_9579_000021DAEEA2_.wvu.Cols" localSheetId="12" hidden="1">'dem16'!#REF!</definedName>
    <definedName name="Z_94DA79C1_0FDE_11D5_9579_000021DAEEA2_.wvu.Cols" localSheetId="14" hidden="1">'dem19'!#REF!</definedName>
    <definedName name="Z_94DA79C1_0FDE_11D5_9579_000021DAEEA2_.wvu.Cols" localSheetId="1" hidden="1">'dem2'!#REF!</definedName>
    <definedName name="Z_94DA79C1_0FDE_11D5_9579_000021DAEEA2_.wvu.Cols" localSheetId="18" hidden="1">'dem29'!$O:$O</definedName>
    <definedName name="Z_94DA79C1_0FDE_11D5_9579_000021DAEEA2_.wvu.Cols" localSheetId="2" hidden="1">'dem3'!#REF!</definedName>
    <definedName name="Z_94DA79C1_0FDE_11D5_9579_000021DAEEA2_.wvu.Cols" localSheetId="19" hidden="1">'dem31'!#REF!</definedName>
    <definedName name="Z_94DA79C1_0FDE_11D5_9579_000021DAEEA2_.wvu.Cols" localSheetId="20" hidden="1">'dem33'!#REF!</definedName>
    <definedName name="Z_94DA79C1_0FDE_11D5_9579_000021DAEEA2_.wvu.Cols" localSheetId="21" hidden="1">'dem34'!#REF!</definedName>
    <definedName name="Z_94DA79C1_0FDE_11D5_9579_000021DAEEA2_.wvu.Cols" localSheetId="22" hidden="1">'Dem35'!#REF!</definedName>
    <definedName name="Z_94DA79C1_0FDE_11D5_9579_000021DAEEA2_.wvu.Cols" localSheetId="24" hidden="1">'dem38'!#REF!</definedName>
    <definedName name="Z_94DA79C1_0FDE_11D5_9579_000021DAEEA2_.wvu.Cols" localSheetId="25" hidden="1">'dem39'!#REF!</definedName>
    <definedName name="Z_94DA79C1_0FDE_11D5_9579_000021DAEEA2_.wvu.Cols" localSheetId="26" hidden="1">'dem40'!#REF!</definedName>
    <definedName name="Z_94DA79C1_0FDE_11D5_9579_000021DAEEA2_.wvu.Cols" localSheetId="27" hidden="1">'dem41'!#REF!</definedName>
    <definedName name="Z_94DA79C1_0FDE_11D5_9579_000021DAEEA2_.wvu.Cols" localSheetId="28" hidden="1">'dem47'!#REF!</definedName>
    <definedName name="Z_94DA79C1_0FDE_11D5_9579_000021DAEEA2_.wvu.Cols" localSheetId="5" hidden="1">'dem7'!#REF!</definedName>
    <definedName name="Z_94DA79C1_0FDE_11D5_9579_000021DAEEA2_.wvu.FilterData" localSheetId="0" hidden="1">'dem1'!$C$15:$C$58</definedName>
    <definedName name="Z_94DA79C1_0FDE_11D5_9579_000021DAEEA2_.wvu.FilterData" localSheetId="7" hidden="1">'dem11'!$C$15:$C$32</definedName>
    <definedName name="Z_94DA79C1_0FDE_11D5_9579_000021DAEEA2_.wvu.FilterData" localSheetId="8" hidden="1">'dem12'!$C$15:$C$46</definedName>
    <definedName name="Z_94DA79C1_0FDE_11D5_9579_000021DAEEA2_.wvu.FilterData" localSheetId="9" hidden="1">'dem13'!$C$15:$C$48</definedName>
    <definedName name="Z_94DA79C1_0FDE_11D5_9579_000021DAEEA2_.wvu.FilterData" localSheetId="11" hidden="1">'dem15'!$C$15:$C$39</definedName>
    <definedName name="Z_94DA79C1_0FDE_11D5_9579_000021DAEEA2_.wvu.FilterData" localSheetId="12" hidden="1">'dem16'!$C$15:$C$41</definedName>
    <definedName name="Z_94DA79C1_0FDE_11D5_9579_000021DAEEA2_.wvu.FilterData" localSheetId="14" hidden="1">'dem19'!$C$15:$C$55</definedName>
    <definedName name="Z_94DA79C1_0FDE_11D5_9579_000021DAEEA2_.wvu.FilterData" localSheetId="1" hidden="1">'dem2'!$C$15:$C$74</definedName>
    <definedName name="Z_94DA79C1_0FDE_11D5_9579_000021DAEEA2_.wvu.FilterData" localSheetId="15" hidden="1">'dem20'!$C$15:$C$43</definedName>
    <definedName name="Z_94DA79C1_0FDE_11D5_9579_000021DAEEA2_.wvu.FilterData" localSheetId="16" hidden="1">'dem22'!$C$14:$C$37</definedName>
    <definedName name="Z_94DA79C1_0FDE_11D5_9579_000021DAEEA2_.wvu.FilterData" localSheetId="18" hidden="1">'dem29'!$C$17:$C$27</definedName>
    <definedName name="Z_94DA79C1_0FDE_11D5_9579_000021DAEEA2_.wvu.FilterData" localSheetId="2" hidden="1">'dem3'!$C$15:$C$45</definedName>
    <definedName name="Z_94DA79C1_0FDE_11D5_9579_000021DAEEA2_.wvu.FilterData" localSheetId="19" hidden="1">'dem31'!$C$15:$C$34</definedName>
    <definedName name="Z_94DA79C1_0FDE_11D5_9579_000021DAEEA2_.wvu.FilterData" localSheetId="20" hidden="1">'dem33'!$C$15:$C$32</definedName>
    <definedName name="Z_94DA79C1_0FDE_11D5_9579_000021DAEEA2_.wvu.FilterData" localSheetId="21" hidden="1">'dem34'!$C$15:$C$81</definedName>
    <definedName name="Z_94DA79C1_0FDE_11D5_9579_000021DAEEA2_.wvu.FilterData" localSheetId="22" hidden="1">'Dem35'!$C$15:$C$110</definedName>
    <definedName name="Z_94DA79C1_0FDE_11D5_9579_000021DAEEA2_.wvu.FilterData" localSheetId="23" hidden="1">'dem37'!$C$15:$C$39</definedName>
    <definedName name="Z_94DA79C1_0FDE_11D5_9579_000021DAEEA2_.wvu.FilterData" localSheetId="24" hidden="1">'dem38'!$C$15:$C$146</definedName>
    <definedName name="Z_94DA79C1_0FDE_11D5_9579_000021DAEEA2_.wvu.FilterData" localSheetId="26" hidden="1">'dem40'!$C$16:$C$53</definedName>
    <definedName name="Z_94DA79C1_0FDE_11D5_9579_000021DAEEA2_.wvu.FilterData" localSheetId="27" hidden="1">'dem41'!$C$16:$C$151</definedName>
    <definedName name="Z_94DA79C1_0FDE_11D5_9579_000021DAEEA2_.wvu.FilterData" localSheetId="28" hidden="1">'dem47'!$C$15:$C$47</definedName>
    <definedName name="Z_94DA79C1_0FDE_11D5_9579_000021DAEEA2_.wvu.FilterData" localSheetId="3" hidden="1">'dem5'!$C$15:$C$23</definedName>
    <definedName name="Z_94DA79C1_0FDE_11D5_9579_000021DAEEA2_.wvu.FilterData" localSheetId="5" hidden="1">'dem7'!$C$15:$C$68</definedName>
    <definedName name="Z_94DA79C1_0FDE_11D5_9579_000021DAEEA2_.wvu.PrintArea" localSheetId="0" hidden="1">'dem1'!$A$1:$M$56</definedName>
    <definedName name="Z_94DA79C1_0FDE_11D5_9579_000021DAEEA2_.wvu.PrintArea" localSheetId="6" hidden="1">'dem10'!$A$1:$M$29</definedName>
    <definedName name="Z_94DA79C1_0FDE_11D5_9579_000021DAEEA2_.wvu.PrintArea" localSheetId="7" hidden="1">'dem11'!$A$1:$M$32</definedName>
    <definedName name="Z_94DA79C1_0FDE_11D5_9579_000021DAEEA2_.wvu.PrintArea" localSheetId="8" hidden="1">'dem12'!$A$2:$M$46</definedName>
    <definedName name="Z_94DA79C1_0FDE_11D5_9579_000021DAEEA2_.wvu.PrintArea" localSheetId="9" hidden="1">'dem13'!$A$1:$M$61</definedName>
    <definedName name="Z_94DA79C1_0FDE_11D5_9579_000021DAEEA2_.wvu.PrintArea" localSheetId="10" hidden="1">'dem14'!$A$1:$M$26</definedName>
    <definedName name="Z_94DA79C1_0FDE_11D5_9579_000021DAEEA2_.wvu.PrintArea" localSheetId="11" hidden="1">'dem15'!$A$1:$M$48</definedName>
    <definedName name="Z_94DA79C1_0FDE_11D5_9579_000021DAEEA2_.wvu.PrintArea" localSheetId="12" hidden="1">'dem16'!$A$1:$M$41</definedName>
    <definedName name="Z_94DA79C1_0FDE_11D5_9579_000021DAEEA2_.wvu.PrintArea" localSheetId="13" hidden="1">'dem18'!$A$1:$M$28</definedName>
    <definedName name="Z_94DA79C1_0FDE_11D5_9579_000021DAEEA2_.wvu.PrintArea" localSheetId="14" hidden="1">'dem19'!$A$1:$M$55</definedName>
    <definedName name="Z_94DA79C1_0FDE_11D5_9579_000021DAEEA2_.wvu.PrintArea" localSheetId="1" hidden="1">'dem2'!$A$1:$M$73</definedName>
    <definedName name="Z_94DA79C1_0FDE_11D5_9579_000021DAEEA2_.wvu.PrintArea" localSheetId="15" hidden="1">'dem20'!$A$1:$M$43</definedName>
    <definedName name="Z_94DA79C1_0FDE_11D5_9579_000021DAEEA2_.wvu.PrintArea" localSheetId="16" hidden="1">'dem22'!$A$1:$M$38</definedName>
    <definedName name="Z_94DA79C1_0FDE_11D5_9579_000021DAEEA2_.wvu.PrintArea" localSheetId="17" hidden="1">'dem26'!$A$1:$M$25</definedName>
    <definedName name="Z_94DA79C1_0FDE_11D5_9579_000021DAEEA2_.wvu.PrintArea" localSheetId="18" hidden="1">'dem29'!$A$1:$M$27</definedName>
    <definedName name="Z_94DA79C1_0FDE_11D5_9579_000021DAEEA2_.wvu.PrintArea" localSheetId="2" hidden="1">'dem3'!$A$1:$M$45</definedName>
    <definedName name="Z_94DA79C1_0FDE_11D5_9579_000021DAEEA2_.wvu.PrintArea" localSheetId="19" hidden="1">'dem31'!$A$1:$M$34</definedName>
    <definedName name="Z_94DA79C1_0FDE_11D5_9579_000021DAEEA2_.wvu.PrintArea" localSheetId="20" hidden="1">'dem33'!$A$1:$M$32</definedName>
    <definedName name="Z_94DA79C1_0FDE_11D5_9579_000021DAEEA2_.wvu.PrintArea" localSheetId="21" hidden="1">'dem34'!$A$1:$M$81</definedName>
    <definedName name="Z_94DA79C1_0FDE_11D5_9579_000021DAEEA2_.wvu.PrintArea" localSheetId="22" hidden="1">'Dem35'!$A$1:$M$110</definedName>
    <definedName name="Z_94DA79C1_0FDE_11D5_9579_000021DAEEA2_.wvu.PrintArea" localSheetId="23" hidden="1">'dem37'!$A$1:$M$39</definedName>
    <definedName name="Z_94DA79C1_0FDE_11D5_9579_000021DAEEA2_.wvu.PrintArea" localSheetId="24" hidden="1">'dem38'!$A$1:$M$146</definedName>
    <definedName name="Z_94DA79C1_0FDE_11D5_9579_000021DAEEA2_.wvu.PrintArea" localSheetId="25" hidden="1">'dem39'!$A$1:$M$41</definedName>
    <definedName name="Z_94DA79C1_0FDE_11D5_9579_000021DAEEA2_.wvu.PrintArea" localSheetId="26" hidden="1">'dem40'!$A$1:$M$53</definedName>
    <definedName name="Z_94DA79C1_0FDE_11D5_9579_000021DAEEA2_.wvu.PrintArea" localSheetId="27" hidden="1">'dem41'!$A$2:$M$151</definedName>
    <definedName name="Z_94DA79C1_0FDE_11D5_9579_000021DAEEA2_.wvu.PrintArea" localSheetId="28" hidden="1">'dem47'!$A$1:$M$49</definedName>
    <definedName name="Z_94DA79C1_0FDE_11D5_9579_000021DAEEA2_.wvu.PrintArea" localSheetId="3" hidden="1">'dem5'!$A$1:$M$28</definedName>
    <definedName name="Z_94DA79C1_0FDE_11D5_9579_000021DAEEA2_.wvu.PrintArea" localSheetId="4" hidden="1">'dem6'!$A$1:$M$26</definedName>
    <definedName name="Z_94DA79C1_0FDE_11D5_9579_000021DAEEA2_.wvu.PrintArea" localSheetId="5" hidden="1">'dem7'!$A$1:$M$96</definedName>
    <definedName name="Z_94DA79C1_0FDE_11D5_9579_000021DAEEA2_.wvu.PrintTitles" localSheetId="0" hidden="1">'dem1'!$12:$14</definedName>
    <definedName name="Z_94DA79C1_0FDE_11D5_9579_000021DAEEA2_.wvu.PrintTitles" localSheetId="6" hidden="1">'dem10'!$14:$16</definedName>
    <definedName name="Z_94DA79C1_0FDE_11D5_9579_000021DAEEA2_.wvu.PrintTitles" localSheetId="7" hidden="1">'dem11'!$12:$14</definedName>
    <definedName name="Z_94DA79C1_0FDE_11D5_9579_000021DAEEA2_.wvu.PrintTitles" localSheetId="8" hidden="1">'dem12'!$12:$14</definedName>
    <definedName name="Z_94DA79C1_0FDE_11D5_9579_000021DAEEA2_.wvu.PrintTitles" localSheetId="9" hidden="1">'dem13'!$12:$14</definedName>
    <definedName name="Z_94DA79C1_0FDE_11D5_9579_000021DAEEA2_.wvu.PrintTitles" localSheetId="10" hidden="1">'dem14'!$12:$14</definedName>
    <definedName name="Z_94DA79C1_0FDE_11D5_9579_000021DAEEA2_.wvu.PrintTitles" localSheetId="11" hidden="1">'dem15'!$12:$14</definedName>
    <definedName name="Z_94DA79C1_0FDE_11D5_9579_000021DAEEA2_.wvu.PrintTitles" localSheetId="12" hidden="1">'dem16'!$12:$14</definedName>
    <definedName name="Z_94DA79C1_0FDE_11D5_9579_000021DAEEA2_.wvu.PrintTitles" localSheetId="14" hidden="1">'dem19'!$12:$14</definedName>
    <definedName name="Z_94DA79C1_0FDE_11D5_9579_000021DAEEA2_.wvu.PrintTitles" localSheetId="1" hidden="1">'dem2'!$11:$13</definedName>
    <definedName name="Z_94DA79C1_0FDE_11D5_9579_000021DAEEA2_.wvu.PrintTitles" localSheetId="15" hidden="1">'dem20'!$13:$14</definedName>
    <definedName name="Z_94DA79C1_0FDE_11D5_9579_000021DAEEA2_.wvu.PrintTitles" localSheetId="16" hidden="1">'dem22'!$12:$13</definedName>
    <definedName name="Z_94DA79C1_0FDE_11D5_9579_000021DAEEA2_.wvu.PrintTitles" localSheetId="17" hidden="1">'dem26'!$12:$14</definedName>
    <definedName name="Z_94DA79C1_0FDE_11D5_9579_000021DAEEA2_.wvu.PrintTitles" localSheetId="18" hidden="1">'dem29'!$12:$14</definedName>
    <definedName name="Z_94DA79C1_0FDE_11D5_9579_000021DAEEA2_.wvu.PrintTitles" localSheetId="2" hidden="1">'dem3'!$12:$14</definedName>
    <definedName name="Z_94DA79C1_0FDE_11D5_9579_000021DAEEA2_.wvu.PrintTitles" localSheetId="19" hidden="1">'dem31'!$12:$14</definedName>
    <definedName name="Z_94DA79C1_0FDE_11D5_9579_000021DAEEA2_.wvu.PrintTitles" localSheetId="20" hidden="1">'dem33'!$12:$14</definedName>
    <definedName name="Z_94DA79C1_0FDE_11D5_9579_000021DAEEA2_.wvu.PrintTitles" localSheetId="21" hidden="1">'dem34'!$12:$14</definedName>
    <definedName name="Z_94DA79C1_0FDE_11D5_9579_000021DAEEA2_.wvu.PrintTitles" localSheetId="22" hidden="1">'Dem35'!$12:$14</definedName>
    <definedName name="Z_94DA79C1_0FDE_11D5_9579_000021DAEEA2_.wvu.PrintTitles" localSheetId="23" hidden="1">'dem37'!$11:$13</definedName>
    <definedName name="Z_94DA79C1_0FDE_11D5_9579_000021DAEEA2_.wvu.PrintTitles" localSheetId="24" hidden="1">'dem38'!$12:$14</definedName>
    <definedName name="Z_94DA79C1_0FDE_11D5_9579_000021DAEEA2_.wvu.PrintTitles" localSheetId="25" hidden="1">'dem39'!$12:$14</definedName>
    <definedName name="Z_94DA79C1_0FDE_11D5_9579_000021DAEEA2_.wvu.PrintTitles" localSheetId="26" hidden="1">'dem40'!$12:$14</definedName>
    <definedName name="Z_94DA79C1_0FDE_11D5_9579_000021DAEEA2_.wvu.PrintTitles" localSheetId="27" hidden="1">'dem41'!$13:$15</definedName>
    <definedName name="Z_94DA79C1_0FDE_11D5_9579_000021DAEEA2_.wvu.PrintTitles" localSheetId="28" hidden="1">'dem47'!$12:$14</definedName>
    <definedName name="Z_94DA79C1_0FDE_11D5_9579_000021DAEEA2_.wvu.PrintTitles" localSheetId="3" hidden="1">'dem5'!$11:$14</definedName>
    <definedName name="Z_94DA79C1_0FDE_11D5_9579_000021DAEEA2_.wvu.PrintTitles" localSheetId="4" hidden="1">'dem6'!$13:$15</definedName>
    <definedName name="Z_94DA79C1_0FDE_11D5_9579_000021DAEEA2_.wvu.PrintTitles" localSheetId="5" hidden="1">'dem7'!$12:$14</definedName>
    <definedName name="Z_9F04AD3B_15DA_4D32_8B27_BA16A20022C6_.wvu.FilterData" localSheetId="24" hidden="1">'dem38'!$A$14:$M$173</definedName>
    <definedName name="Z_9F04AD3B_15DA_4D32_8B27_BA16A20022C6_.wvu.PrintArea" localSheetId="24" hidden="1">'dem38'!$A$116:$G$144</definedName>
    <definedName name="Z_9F04AD3B_15DA_4D32_8B27_BA16A20022C6_.wvu.PrintTitles" localSheetId="24" hidden="1">'dem38'!$12:$14</definedName>
    <definedName name="Z_9F78B5A8_3734_4B3A_B983_D77210D9CF3A_.wvu.FilterData" localSheetId="0" hidden="1">'dem1'!$A$15:$AG$58</definedName>
    <definedName name="Z_9F78B5A8_3734_4B3A_B983_D77210D9CF3A_.wvu.PrintArea" localSheetId="0" hidden="1">'dem1'!$A$1:$M$58</definedName>
    <definedName name="Z_9F78B5A8_3734_4B3A_B983_D77210D9CF3A_.wvu.PrintTitles" localSheetId="0" hidden="1">'dem1'!$12:$14</definedName>
    <definedName name="Z_A1D4F895_248C_45AC_AB56_DBE99D2594FB_.wvu.FilterData" localSheetId="1" hidden="1">'dem2'!$A$14:$M$87</definedName>
    <definedName name="Z_A1D4F895_248C_45AC_AB56_DBE99D2594FB_.wvu.PrintArea" localSheetId="1" hidden="1">'dem2'!$A$1:$M$76</definedName>
    <definedName name="Z_A1D4F895_248C_45AC_AB56_DBE99D2594FB_.wvu.PrintTitles" localSheetId="1" hidden="1">'dem2'!$11:$13</definedName>
    <definedName name="Z_A70C513C_E676_47CF_B612_167A15FE912E_.wvu.FilterData" localSheetId="0" hidden="1">'dem1'!$A$15:$AG$58</definedName>
    <definedName name="Z_A70C513C_E676_47CF_B612_167A15FE912E_.wvu.PrintArea" localSheetId="0" hidden="1">'dem1'!$A$1:$M$58</definedName>
    <definedName name="Z_A70C513C_E676_47CF_B612_167A15FE912E_.wvu.PrintTitles" localSheetId="0" hidden="1">'dem1'!$12:$14</definedName>
    <definedName name="Z_A70C513C_E676_47CF_B612_167A15FE912E_.wvu.Rows" localSheetId="0" hidden="1">'dem1'!#REF!</definedName>
    <definedName name="Z_AB0B25A3_0912_441B_B755_8571BB521299_.wvu.FilterData" localSheetId="1" hidden="1">'dem2'!$A$15:$AG$76</definedName>
    <definedName name="Z_AB0B25A3_0912_441B_B755_8571BB521299_.wvu.PrintArea" localSheetId="1" hidden="1">'dem2'!$A$1:$M$76</definedName>
    <definedName name="Z_AB0B25A3_0912_441B_B755_8571BB521299_.wvu.PrintTitles" localSheetId="1" hidden="1">'dem2'!$11:$13</definedName>
    <definedName name="Z_AB0B25A3_0912_441B_B755_8571BB521299_.wvu.Rows" localSheetId="1" hidden="1">'dem2'!#REF!</definedName>
    <definedName name="Z_ABD99FA4_164C_11D6_A646_0050BA3D7AFD_.wvu.FilterData" localSheetId="9" hidden="1">'dem13'!$C$15:$C$48</definedName>
    <definedName name="Z_ABD99FA5_164C_11D6_A646_0050BA3D7AFD_.wvu.FilterData" localSheetId="9" hidden="1">'dem13'!$C$15:$C$48</definedName>
    <definedName name="Z_AFA347F0_C6A1_4A1F_BA38_B37FC71D710E_.wvu.FilterData" localSheetId="0" hidden="1">'dem1'!$A$15:$AG$58</definedName>
    <definedName name="Z_AFA347F0_C6A1_4A1F_BA38_B37FC71D710E_.wvu.PrintArea" localSheetId="0" hidden="1">'dem1'!$A$1:$M$58</definedName>
    <definedName name="Z_AFA347F0_C6A1_4A1F_BA38_B37FC71D710E_.wvu.PrintTitles" localSheetId="0" hidden="1">'dem1'!$12:$14</definedName>
    <definedName name="Z_AFA347F0_C6A1_4A1F_BA38_B37FC71D710E_.wvu.Rows" localSheetId="0" hidden="1">'dem1'!#REF!</definedName>
    <definedName name="Z_B4CB096A_161F_11D5_8064_004005726899_.wvu.FilterData" localSheetId="15" hidden="1">'dem20'!$C$15:$C$43</definedName>
    <definedName name="Z_B4CB096A_161F_11D5_8064_004005726899_.wvu.FilterData" localSheetId="16" hidden="1">'dem22'!$C$14:$C$37</definedName>
    <definedName name="Z_B4CB0970_161F_11D5_8064_004005726899_.wvu.FilterData" localSheetId="0" hidden="1">'dem1'!$A$1:$M$16</definedName>
    <definedName name="Z_B4CB0970_161F_11D5_8064_004005726899_.wvu.FilterData" localSheetId="19" hidden="1">'dem31'!$C$15:$C$34</definedName>
    <definedName name="Z_B4CB0970_161F_11D5_8064_004005726899_.wvu.FilterData" localSheetId="22" hidden="1">'Dem35'!$C$15:$C$110</definedName>
    <definedName name="Z_B4CB0972_161F_11D5_8064_004005726899_.wvu.FilterData" localSheetId="9" hidden="1">'dem13'!$C$15:$C$48</definedName>
    <definedName name="Z_B4CB0972_161F_11D5_8064_004005726899_.wvu.FilterData" localSheetId="19" hidden="1">'dem31'!$C$15:$C$34</definedName>
    <definedName name="Z_B4CB0972_161F_11D5_8064_004005726899_.wvu.FilterData" localSheetId="26" hidden="1">'dem40'!$C$16:$C$53</definedName>
    <definedName name="Z_B4CB0972_161F_11D5_8064_004005726899_.wvu.FilterData" localSheetId="27" hidden="1">'dem41'!$C$16:$C$151</definedName>
    <definedName name="Z_B4CB0976_161F_11D5_8064_004005726899_.wvu.FilterData" localSheetId="22" hidden="1">'Dem35'!$C$15:$C$110</definedName>
    <definedName name="Z_B4CB0976_161F_11D5_8064_004005726899_.wvu.FilterData" localSheetId="23" hidden="1">'dem37'!$C$15:$C$39</definedName>
    <definedName name="Z_B4CB0978_161F_11D5_8064_004005726899_.wvu.FilterData" localSheetId="22" hidden="1">'Dem35'!$C$15:$C$110</definedName>
    <definedName name="Z_B4CB097C_161F_11D5_8064_004005726899_.wvu.FilterData" localSheetId="21" hidden="1">'dem34'!$C$15:$C$81</definedName>
    <definedName name="Z_B4CB097C_161F_11D5_8064_004005726899_.wvu.FilterData" localSheetId="27" hidden="1">'dem41'!$C$16:$C$151</definedName>
    <definedName name="Z_B4CB097F_161F_11D5_8064_004005726899_.wvu.FilterData" localSheetId="20" hidden="1">'dem33'!$C$15:$C$32</definedName>
    <definedName name="Z_B4CB097F_161F_11D5_8064_004005726899_.wvu.FilterData" localSheetId="21" hidden="1">'dem34'!$C$15:$C$81</definedName>
    <definedName name="Z_B4CB0981_161F_11D5_8064_004005726899_.wvu.FilterData" localSheetId="20" hidden="1">'dem33'!$C$15:$C$32</definedName>
    <definedName name="Z_B4CB0985_161F_11D5_8064_004005726899_.wvu.FilterData" localSheetId="14" hidden="1">'dem19'!$C$15:$C$55</definedName>
    <definedName name="Z_B4CB0987_161F_11D5_8064_004005726899_.wvu.FilterData" localSheetId="0" hidden="1">'dem1'!$A$1:$M$16</definedName>
    <definedName name="Z_B4CB098C_161F_11D5_8064_004005726899_.wvu.FilterData" localSheetId="9" hidden="1">'dem13'!$C$15:$C$48</definedName>
    <definedName name="Z_B4CB098C_161F_11D5_8064_004005726899_.wvu.FilterData" localSheetId="11" hidden="1">'dem15'!$C$15:$C$39</definedName>
    <definedName name="Z_B4CB098C_161F_11D5_8064_004005726899_.wvu.FilterData" localSheetId="1" hidden="1">'dem2'!$C$15:$C$74</definedName>
    <definedName name="Z_B4CB098C_161F_11D5_8064_004005726899_.wvu.FilterData" localSheetId="2" hidden="1">'dem3'!$C$15:$C$45</definedName>
    <definedName name="Z_B4CB098C_161F_11D5_8064_004005726899_.wvu.FilterData" localSheetId="24" hidden="1">'dem38'!$C$15:$C$146</definedName>
    <definedName name="Z_B4CB098C_161F_11D5_8064_004005726899_.wvu.FilterData" localSheetId="26" hidden="1">'dem40'!$C$16:$C$53</definedName>
    <definedName name="Z_B4CB098E_161F_11D5_8064_004005726899_.wvu.FilterData" localSheetId="0" hidden="1">'dem1'!$A$1:$M$16</definedName>
    <definedName name="Z_B4CB098E_161F_11D5_8064_004005726899_.wvu.FilterData" localSheetId="8" hidden="1">'dem12'!$C$15:$C$46</definedName>
    <definedName name="Z_B4CB098E_161F_11D5_8064_004005726899_.wvu.FilterData" localSheetId="12" hidden="1">'dem16'!$C$15:$C$41</definedName>
    <definedName name="Z_B4CB098E_161F_11D5_8064_004005726899_.wvu.FilterData" localSheetId="1" hidden="1">'dem2'!$C$15:$C$74</definedName>
    <definedName name="Z_B4CB098E_161F_11D5_8064_004005726899_.wvu.FilterData" localSheetId="18" hidden="1">'dem29'!$C$17:$C$27</definedName>
    <definedName name="Z_B4CB098E_161F_11D5_8064_004005726899_.wvu.FilterData" localSheetId="19" hidden="1">'dem31'!$C$15:$C$34</definedName>
    <definedName name="Z_B4CB098E_161F_11D5_8064_004005726899_.wvu.FilterData" localSheetId="26" hidden="1">'dem40'!$C$16:$C$53</definedName>
    <definedName name="Z_B4CB0997_161F_11D5_8064_004005726899_.wvu.FilterData" localSheetId="0" hidden="1">'dem1'!$A$1:$M$16</definedName>
    <definedName name="Z_B4CB0997_161F_11D5_8064_004005726899_.wvu.FilterData" localSheetId="2" hidden="1">'dem3'!$C$15:$C$45</definedName>
    <definedName name="Z_B4CB0997_161F_11D5_8064_004005726899_.wvu.FilterData" localSheetId="28" hidden="1">'dem47'!$C$15:$C$47</definedName>
    <definedName name="Z_B4CB0997_161F_11D5_8064_004005726899_.wvu.FilterData" localSheetId="5" hidden="1">'dem7'!$C$15:$C$68</definedName>
    <definedName name="Z_B4CB0999_161F_11D5_8064_004005726899_.wvu.FilterData" localSheetId="7" hidden="1">'dem11'!$C$15:$C$32</definedName>
    <definedName name="Z_B4CB0999_161F_11D5_8064_004005726899_.wvu.FilterData" localSheetId="8" hidden="1">'dem12'!$C$15:$C$46</definedName>
    <definedName name="Z_B4CB0999_161F_11D5_8064_004005726899_.wvu.FilterData" localSheetId="9" hidden="1">'dem13'!$C$15:$C$48</definedName>
    <definedName name="Z_B4CB0999_161F_11D5_8064_004005726899_.wvu.FilterData" localSheetId="12" hidden="1">'dem16'!$C$15:$C$41</definedName>
    <definedName name="Z_B4CB0999_161F_11D5_8064_004005726899_.wvu.FilterData" localSheetId="14" hidden="1">'dem19'!$C$15:$C$55</definedName>
    <definedName name="Z_B4CB099B_161F_11D5_8064_004005726899_.wvu.FilterData" localSheetId="16" hidden="1">'dem22'!$C$14:$C$37</definedName>
    <definedName name="Z_B4CB099B_161F_11D5_8064_004005726899_.wvu.FilterData" localSheetId="18" hidden="1">'dem29'!$C$17:$C$27</definedName>
    <definedName name="Z_B4CB099B_161F_11D5_8064_004005726899_.wvu.FilterData" localSheetId="19" hidden="1">'dem31'!$C$15:$C$34</definedName>
    <definedName name="Z_B4CB099B_161F_11D5_8064_004005726899_.wvu.FilterData" localSheetId="20" hidden="1">'dem33'!$C$15:$C$32</definedName>
    <definedName name="Z_B4CB099B_161F_11D5_8064_004005726899_.wvu.FilterData" localSheetId="21" hidden="1">'dem34'!$C$15:$C$81</definedName>
    <definedName name="Z_B4CB099E_161F_11D5_8064_004005726899_.wvu.FilterData" localSheetId="22" hidden="1">'Dem35'!$C$15:$C$110</definedName>
    <definedName name="Z_B4CB099E_161F_11D5_8064_004005726899_.wvu.FilterData" localSheetId="24" hidden="1">'dem38'!$C$15:$C$146</definedName>
    <definedName name="Z_B4CB099E_161F_11D5_8064_004005726899_.wvu.FilterData" localSheetId="26" hidden="1">'dem40'!$C$16:$C$53</definedName>
    <definedName name="Z_B4CB099E_161F_11D5_8064_004005726899_.wvu.FilterData" localSheetId="27" hidden="1">'dem41'!$C$16:$C$151</definedName>
    <definedName name="Z_BD6E05FB_E32C_11D8_B0E4_D198A259B264_.wvu.Cols" localSheetId="14" hidden="1">'dem19'!#REF!</definedName>
    <definedName name="Z_BD6E05FB_E32C_11D8_B0E4_D198A259B264_.wvu.FilterData" localSheetId="14" hidden="1">'dem19'!$A$16:$M$70</definedName>
    <definedName name="Z_C53E5991_D6D8_4CAE_B4BC_940BDEA5DDD8_.wvu.FilterData" localSheetId="0" hidden="1">'dem1'!$A$15:$AG$58</definedName>
    <definedName name="Z_C53E5991_D6D8_4CAE_B4BC_940BDEA5DDD8_.wvu.PrintArea" localSheetId="0" hidden="1">'dem1'!$A$1:$M$58</definedName>
    <definedName name="Z_C53E5991_D6D8_4CAE_B4BC_940BDEA5DDD8_.wvu.PrintTitles" localSheetId="0" hidden="1">'dem1'!$12:$14</definedName>
    <definedName name="Z_C868F8C3_16D7_11D5_A68D_81D6213F5331_.wvu.Cols" localSheetId="0" hidden="1">'dem1'!#REF!</definedName>
    <definedName name="Z_C868F8C3_16D7_11D5_A68D_81D6213F5331_.wvu.Cols" localSheetId="7" hidden="1">'dem11'!#REF!</definedName>
    <definedName name="Z_C868F8C3_16D7_11D5_A68D_81D6213F5331_.wvu.Cols" localSheetId="8" hidden="1">'dem12'!#REF!</definedName>
    <definedName name="Z_C868F8C3_16D7_11D5_A68D_81D6213F5331_.wvu.Cols" localSheetId="9" hidden="1">'dem13'!#REF!</definedName>
    <definedName name="Z_C868F8C3_16D7_11D5_A68D_81D6213F5331_.wvu.Cols" localSheetId="12" hidden="1">'dem16'!#REF!</definedName>
    <definedName name="Z_C868F8C3_16D7_11D5_A68D_81D6213F5331_.wvu.Cols" localSheetId="14" hidden="1">'dem19'!#REF!</definedName>
    <definedName name="Z_C868F8C3_16D7_11D5_A68D_81D6213F5331_.wvu.Cols" localSheetId="1" hidden="1">'dem2'!#REF!</definedName>
    <definedName name="Z_C868F8C3_16D7_11D5_A68D_81D6213F5331_.wvu.Cols" localSheetId="18" hidden="1">'dem29'!$O:$O</definedName>
    <definedName name="Z_C868F8C3_16D7_11D5_A68D_81D6213F5331_.wvu.Cols" localSheetId="2" hidden="1">'dem3'!#REF!</definedName>
    <definedName name="Z_C868F8C3_16D7_11D5_A68D_81D6213F5331_.wvu.Cols" localSheetId="19" hidden="1">'dem31'!#REF!</definedName>
    <definedName name="Z_C868F8C3_16D7_11D5_A68D_81D6213F5331_.wvu.Cols" localSheetId="20" hidden="1">'dem33'!#REF!</definedName>
    <definedName name="Z_C868F8C3_16D7_11D5_A68D_81D6213F5331_.wvu.Cols" localSheetId="21" hidden="1">'dem34'!#REF!</definedName>
    <definedName name="Z_C868F8C3_16D7_11D5_A68D_81D6213F5331_.wvu.Cols" localSheetId="22" hidden="1">'Dem35'!#REF!</definedName>
    <definedName name="Z_C868F8C3_16D7_11D5_A68D_81D6213F5331_.wvu.Cols" localSheetId="24" hidden="1">'dem38'!#REF!</definedName>
    <definedName name="Z_C868F8C3_16D7_11D5_A68D_81D6213F5331_.wvu.Cols" localSheetId="25" hidden="1">'dem39'!#REF!</definedName>
    <definedName name="Z_C868F8C3_16D7_11D5_A68D_81D6213F5331_.wvu.Cols" localSheetId="26" hidden="1">'dem40'!#REF!</definedName>
    <definedName name="Z_C868F8C3_16D7_11D5_A68D_81D6213F5331_.wvu.Cols" localSheetId="27" hidden="1">'dem41'!#REF!</definedName>
    <definedName name="Z_C868F8C3_16D7_11D5_A68D_81D6213F5331_.wvu.Cols" localSheetId="28" hidden="1">'dem47'!#REF!</definedName>
    <definedName name="Z_C868F8C3_16D7_11D5_A68D_81D6213F5331_.wvu.Cols" localSheetId="5" hidden="1">'dem7'!#REF!</definedName>
    <definedName name="Z_C868F8C3_16D7_11D5_A68D_81D6213F5331_.wvu.FilterData" localSheetId="0" hidden="1">'dem1'!$A$1:$M$16</definedName>
    <definedName name="Z_C868F8C3_16D7_11D5_A68D_81D6213F5331_.wvu.FilterData" localSheetId="7" hidden="1">'dem11'!$C$15:$C$32</definedName>
    <definedName name="Z_C868F8C3_16D7_11D5_A68D_81D6213F5331_.wvu.FilterData" localSheetId="8" hidden="1">'dem12'!$C$15:$C$46</definedName>
    <definedName name="Z_C868F8C3_16D7_11D5_A68D_81D6213F5331_.wvu.FilterData" localSheetId="9" hidden="1">'dem13'!$C$15:$C$48</definedName>
    <definedName name="Z_C868F8C3_16D7_11D5_A68D_81D6213F5331_.wvu.FilterData" localSheetId="11" hidden="1">'dem15'!$C$15:$C$39</definedName>
    <definedName name="Z_C868F8C3_16D7_11D5_A68D_81D6213F5331_.wvu.FilterData" localSheetId="12" hidden="1">'dem16'!$C$15:$C$41</definedName>
    <definedName name="Z_C868F8C3_16D7_11D5_A68D_81D6213F5331_.wvu.FilterData" localSheetId="14" hidden="1">'dem19'!$C$15:$C$55</definedName>
    <definedName name="Z_C868F8C3_16D7_11D5_A68D_81D6213F5331_.wvu.FilterData" localSheetId="1" hidden="1">'dem2'!$C$15:$C$74</definedName>
    <definedName name="Z_C868F8C3_16D7_11D5_A68D_81D6213F5331_.wvu.FilterData" localSheetId="15" hidden="1">'dem20'!$C$15:$C$43</definedName>
    <definedName name="Z_C868F8C3_16D7_11D5_A68D_81D6213F5331_.wvu.FilterData" localSheetId="16" hidden="1">'dem22'!$C$14:$C$37</definedName>
    <definedName name="Z_C868F8C3_16D7_11D5_A68D_81D6213F5331_.wvu.FilterData" localSheetId="18" hidden="1">'dem29'!$C$17:$C$27</definedName>
    <definedName name="Z_C868F8C3_16D7_11D5_A68D_81D6213F5331_.wvu.FilterData" localSheetId="2" hidden="1">'dem3'!$C$15:$C$45</definedName>
    <definedName name="Z_C868F8C3_16D7_11D5_A68D_81D6213F5331_.wvu.FilterData" localSheetId="19" hidden="1">'dem31'!$C$15:$C$34</definedName>
    <definedName name="Z_C868F8C3_16D7_11D5_A68D_81D6213F5331_.wvu.FilterData" localSheetId="20" hidden="1">'dem33'!$C$15:$C$32</definedName>
    <definedName name="Z_C868F8C3_16D7_11D5_A68D_81D6213F5331_.wvu.FilterData" localSheetId="21" hidden="1">'dem34'!$C$15:$C$81</definedName>
    <definedName name="Z_C868F8C3_16D7_11D5_A68D_81D6213F5331_.wvu.FilterData" localSheetId="22" hidden="1">'Dem35'!$C$15:$C$110</definedName>
    <definedName name="Z_C868F8C3_16D7_11D5_A68D_81D6213F5331_.wvu.FilterData" localSheetId="23" hidden="1">'dem37'!$C$15:$C$39</definedName>
    <definedName name="Z_C868F8C3_16D7_11D5_A68D_81D6213F5331_.wvu.FilterData" localSheetId="24" hidden="1">'dem38'!$C$15:$C$146</definedName>
    <definedName name="Z_C868F8C3_16D7_11D5_A68D_81D6213F5331_.wvu.FilterData" localSheetId="26" hidden="1">'dem40'!$C$16:$C$53</definedName>
    <definedName name="Z_C868F8C3_16D7_11D5_A68D_81D6213F5331_.wvu.FilterData" localSheetId="27" hidden="1">'dem41'!$C$16:$C$151</definedName>
    <definedName name="Z_C868F8C3_16D7_11D5_A68D_81D6213F5331_.wvu.FilterData" localSheetId="28" hidden="1">'dem47'!$C$15:$C$47</definedName>
    <definedName name="Z_C868F8C3_16D7_11D5_A68D_81D6213F5331_.wvu.FilterData" localSheetId="3" hidden="1">'dem5'!$C$15:$C$23</definedName>
    <definedName name="Z_C868F8C3_16D7_11D5_A68D_81D6213F5331_.wvu.FilterData" localSheetId="5" hidden="1">'dem7'!$C$15:$C$68</definedName>
    <definedName name="Z_C868F8C3_16D7_11D5_A68D_81D6213F5331_.wvu.PrintArea" localSheetId="0" hidden="1">'dem1'!$A$1:$M$56</definedName>
    <definedName name="Z_C868F8C3_16D7_11D5_A68D_81D6213F5331_.wvu.PrintArea" localSheetId="7" hidden="1">'dem11'!$A$1:$M$32</definedName>
    <definedName name="Z_C868F8C3_16D7_11D5_A68D_81D6213F5331_.wvu.PrintArea" localSheetId="8" hidden="1">'dem12'!$A$2:$M$46</definedName>
    <definedName name="Z_C868F8C3_16D7_11D5_A68D_81D6213F5331_.wvu.PrintArea" localSheetId="9" hidden="1">'dem13'!$A$1:$M$61</definedName>
    <definedName name="Z_C868F8C3_16D7_11D5_A68D_81D6213F5331_.wvu.PrintArea" localSheetId="10" hidden="1">'dem14'!$A$1:$M$26</definedName>
    <definedName name="Z_C868F8C3_16D7_11D5_A68D_81D6213F5331_.wvu.PrintArea" localSheetId="11" hidden="1">'dem15'!$A$1:$M$48</definedName>
    <definedName name="Z_C868F8C3_16D7_11D5_A68D_81D6213F5331_.wvu.PrintArea" localSheetId="12" hidden="1">'dem16'!$A$1:$M$41</definedName>
    <definedName name="Z_C868F8C3_16D7_11D5_A68D_81D6213F5331_.wvu.PrintArea" localSheetId="13" hidden="1">'dem18'!$A$1:$M$28</definedName>
    <definedName name="Z_C868F8C3_16D7_11D5_A68D_81D6213F5331_.wvu.PrintArea" localSheetId="14" hidden="1">'dem19'!$A$1:$M$55</definedName>
    <definedName name="Z_C868F8C3_16D7_11D5_A68D_81D6213F5331_.wvu.PrintArea" localSheetId="1" hidden="1">'dem2'!$A$1:$M$73</definedName>
    <definedName name="Z_C868F8C3_16D7_11D5_A68D_81D6213F5331_.wvu.PrintArea" localSheetId="15" hidden="1">'dem20'!$A$1:$M$43</definedName>
    <definedName name="Z_C868F8C3_16D7_11D5_A68D_81D6213F5331_.wvu.PrintArea" localSheetId="16" hidden="1">'dem22'!$A$1:$M$38</definedName>
    <definedName name="Z_C868F8C3_16D7_11D5_A68D_81D6213F5331_.wvu.PrintArea" localSheetId="18" hidden="1">'dem29'!$A$1:$M$27</definedName>
    <definedName name="Z_C868F8C3_16D7_11D5_A68D_81D6213F5331_.wvu.PrintArea" localSheetId="2" hidden="1">'dem3'!$A$1:$M$45</definedName>
    <definedName name="Z_C868F8C3_16D7_11D5_A68D_81D6213F5331_.wvu.PrintArea" localSheetId="19" hidden="1">'dem31'!$A$1:$M$34</definedName>
    <definedName name="Z_C868F8C3_16D7_11D5_A68D_81D6213F5331_.wvu.PrintArea" localSheetId="20" hidden="1">'dem33'!$A$1:$M$32</definedName>
    <definedName name="Z_C868F8C3_16D7_11D5_A68D_81D6213F5331_.wvu.PrintArea" localSheetId="21" hidden="1">'dem34'!$A$1:$M$81</definedName>
    <definedName name="Z_C868F8C3_16D7_11D5_A68D_81D6213F5331_.wvu.PrintArea" localSheetId="24" hidden="1">'dem38'!$A$1:$M$146</definedName>
    <definedName name="Z_C868F8C3_16D7_11D5_A68D_81D6213F5331_.wvu.PrintArea" localSheetId="25" hidden="1">'dem39'!$A$1:$M$41</definedName>
    <definedName name="Z_C868F8C3_16D7_11D5_A68D_81D6213F5331_.wvu.PrintArea" localSheetId="26" hidden="1">'dem40'!$A$1:$M$53</definedName>
    <definedName name="Z_C868F8C3_16D7_11D5_A68D_81D6213F5331_.wvu.PrintArea" localSheetId="27" hidden="1">'dem41'!$A$2:$M$151</definedName>
    <definedName name="Z_C868F8C3_16D7_11D5_A68D_81D6213F5331_.wvu.PrintArea" localSheetId="28" hidden="1">'dem47'!$A$1:$M$49</definedName>
    <definedName name="Z_C868F8C3_16D7_11D5_A68D_81D6213F5331_.wvu.PrintArea" localSheetId="4" hidden="1">'dem6'!$A$1:$M$26</definedName>
    <definedName name="Z_C868F8C3_16D7_11D5_A68D_81D6213F5331_.wvu.PrintArea" localSheetId="5" hidden="1">'dem7'!$A$1:$M$96</definedName>
    <definedName name="Z_C868F8C3_16D7_11D5_A68D_81D6213F5331_.wvu.PrintTitles" localSheetId="0" hidden="1">'dem1'!$12:$14</definedName>
    <definedName name="Z_C868F8C3_16D7_11D5_A68D_81D6213F5331_.wvu.PrintTitles" localSheetId="6" hidden="1">'dem10'!$14:$16</definedName>
    <definedName name="Z_C868F8C3_16D7_11D5_A68D_81D6213F5331_.wvu.PrintTitles" localSheetId="7" hidden="1">'dem11'!$12:$14</definedName>
    <definedName name="Z_C868F8C3_16D7_11D5_A68D_81D6213F5331_.wvu.PrintTitles" localSheetId="8" hidden="1">'dem12'!$12:$14</definedName>
    <definedName name="Z_C868F8C3_16D7_11D5_A68D_81D6213F5331_.wvu.PrintTitles" localSheetId="9" hidden="1">'dem13'!$12:$14</definedName>
    <definedName name="Z_C868F8C3_16D7_11D5_A68D_81D6213F5331_.wvu.PrintTitles" localSheetId="10" hidden="1">'dem14'!$12:$14</definedName>
    <definedName name="Z_C868F8C3_16D7_11D5_A68D_81D6213F5331_.wvu.PrintTitles" localSheetId="11" hidden="1">'dem15'!$12:$14</definedName>
    <definedName name="Z_C868F8C3_16D7_11D5_A68D_81D6213F5331_.wvu.PrintTitles" localSheetId="12" hidden="1">'dem16'!$12:$14</definedName>
    <definedName name="Z_C868F8C3_16D7_11D5_A68D_81D6213F5331_.wvu.PrintTitles" localSheetId="14" hidden="1">'dem19'!$12:$14</definedName>
    <definedName name="Z_C868F8C3_16D7_11D5_A68D_81D6213F5331_.wvu.PrintTitles" localSheetId="1" hidden="1">'dem2'!$11:$13</definedName>
    <definedName name="Z_C868F8C3_16D7_11D5_A68D_81D6213F5331_.wvu.PrintTitles" localSheetId="15" hidden="1">'dem20'!$13:$14</definedName>
    <definedName name="Z_C868F8C3_16D7_11D5_A68D_81D6213F5331_.wvu.PrintTitles" localSheetId="16" hidden="1">'dem22'!$12:$13</definedName>
    <definedName name="Z_C868F8C3_16D7_11D5_A68D_81D6213F5331_.wvu.PrintTitles" localSheetId="17" hidden="1">'dem26'!$12:$14</definedName>
    <definedName name="Z_C868F8C3_16D7_11D5_A68D_81D6213F5331_.wvu.PrintTitles" localSheetId="18" hidden="1">'dem29'!$12:$14</definedName>
    <definedName name="Z_C868F8C3_16D7_11D5_A68D_81D6213F5331_.wvu.PrintTitles" localSheetId="2" hidden="1">'dem3'!$12:$14</definedName>
    <definedName name="Z_C868F8C3_16D7_11D5_A68D_81D6213F5331_.wvu.PrintTitles" localSheetId="19" hidden="1">'dem31'!$12:$14</definedName>
    <definedName name="Z_C868F8C3_16D7_11D5_A68D_81D6213F5331_.wvu.PrintTitles" localSheetId="20" hidden="1">'dem33'!$12:$14</definedName>
    <definedName name="Z_C868F8C3_16D7_11D5_A68D_81D6213F5331_.wvu.PrintTitles" localSheetId="21" hidden="1">'dem34'!$12:$14</definedName>
    <definedName name="Z_C868F8C3_16D7_11D5_A68D_81D6213F5331_.wvu.PrintTitles" localSheetId="22" hidden="1">'Dem35'!$12:$14</definedName>
    <definedName name="Z_C868F8C3_16D7_11D5_A68D_81D6213F5331_.wvu.PrintTitles" localSheetId="23" hidden="1">'dem37'!$11:$13</definedName>
    <definedName name="Z_C868F8C3_16D7_11D5_A68D_81D6213F5331_.wvu.PrintTitles" localSheetId="24" hidden="1">'dem38'!$12:$14</definedName>
    <definedName name="Z_C868F8C3_16D7_11D5_A68D_81D6213F5331_.wvu.PrintTitles" localSheetId="25" hidden="1">'dem39'!$12:$14</definedName>
    <definedName name="Z_C868F8C3_16D7_11D5_A68D_81D6213F5331_.wvu.PrintTitles" localSheetId="26" hidden="1">'dem40'!$12:$14</definedName>
    <definedName name="Z_C868F8C3_16D7_11D5_A68D_81D6213F5331_.wvu.PrintTitles" localSheetId="27" hidden="1">'dem41'!$13:$15</definedName>
    <definedName name="Z_C868F8C3_16D7_11D5_A68D_81D6213F5331_.wvu.PrintTitles" localSheetId="28" hidden="1">'dem47'!$12:$14</definedName>
    <definedName name="Z_C868F8C3_16D7_11D5_A68D_81D6213F5331_.wvu.PrintTitles" localSheetId="3" hidden="1">'dem5'!$11:$14</definedName>
    <definedName name="Z_C868F8C3_16D7_11D5_A68D_81D6213F5331_.wvu.PrintTitles" localSheetId="4" hidden="1">'dem6'!$13:$15</definedName>
    <definedName name="Z_C868F8C3_16D7_11D5_A68D_81D6213F5331_.wvu.PrintTitles" localSheetId="5" hidden="1">'dem7'!$12:$14</definedName>
    <definedName name="Z_C9005DB3_FAA8_4560_9BCE_49977A5934C6_.wvu.FilterData" localSheetId="1" hidden="1">'dem2'!$B$15:$AB$105</definedName>
    <definedName name="Z_C9005DB3_FAA8_4560_9BCE_49977A5934C6_.wvu.PrintArea" localSheetId="1" hidden="1">'dem2'!$A$1:$M$76</definedName>
    <definedName name="Z_C9005DB3_FAA8_4560_9BCE_49977A5934C6_.wvu.PrintTitles" localSheetId="1" hidden="1">'dem2'!$11:$13</definedName>
    <definedName name="Z_C9005DB3_FAA8_4560_9BCE_49977A5934C6_.wvu.Rows" localSheetId="1" hidden="1">'dem2'!#REF!</definedName>
    <definedName name="Z_D54C9B96_E403_11D5_96BD_004005726899_.wvu.FilterData" localSheetId="0" hidden="1">'dem1'!$A$1:$M$16</definedName>
    <definedName name="Z_D696C36C_B04F_4EC7_8D98_CAB0ECD67E1B_.wvu.FilterData" localSheetId="0" hidden="1">'dem1'!$A$15:$AG$58</definedName>
    <definedName name="Z_D696C36C_B04F_4EC7_8D98_CAB0ECD67E1B_.wvu.PrintArea" localSheetId="0" hidden="1">'dem1'!$A$1:$M$58</definedName>
    <definedName name="Z_D696C36C_B04F_4EC7_8D98_CAB0ECD67E1B_.wvu.PrintTitles" localSheetId="0" hidden="1">'dem1'!$12:$14</definedName>
    <definedName name="Z_D696C36C_B04F_4EC7_8D98_CAB0ECD67E1B_.wvu.Rows" localSheetId="0" hidden="1">'dem1'!#REF!</definedName>
    <definedName name="Z_DE3727A6_DA2F_4D46_8AA0_0235ACDE6AFB_.wvu.FilterData" localSheetId="0" hidden="1">'dem1'!$A$15:$AG$58</definedName>
    <definedName name="Z_DE3727A6_DA2F_4D46_8AA0_0235ACDE6AFB_.wvu.PrintArea" localSheetId="0" hidden="1">'dem1'!$A$1:$M$58</definedName>
    <definedName name="Z_DE3727A6_DA2F_4D46_8AA0_0235ACDE6AFB_.wvu.PrintTitles" localSheetId="0" hidden="1">'dem1'!$12:$14</definedName>
    <definedName name="Z_E57F7D2B_6C27_407B_9710_2828BB462CF1_.wvu.FilterData" localSheetId="1" hidden="1">'dem2'!$A$15:$AG$76</definedName>
    <definedName name="Z_E57F7D2B_6C27_407B_9710_2828BB462CF1_.wvu.PrintArea" localSheetId="1" hidden="1">'dem2'!$A$1:$M$76</definedName>
    <definedName name="Z_E57F7D2B_6C27_407B_9710_2828BB462CF1_.wvu.PrintTitles" localSheetId="1" hidden="1">'dem2'!$11:$13</definedName>
    <definedName name="Z_E57F7D2B_6C27_407B_9710_2828BB462CF1_.wvu.Rows" localSheetId="1" hidden="1">'dem2'!#REF!</definedName>
    <definedName name="Z_E5DF37BD_125C_11D5_8DC4_D0F5D88B3549_.wvu.Cols" localSheetId="0" hidden="1">'dem1'!#REF!</definedName>
    <definedName name="Z_E5DF37BD_125C_11D5_8DC4_D0F5D88B3549_.wvu.Cols" localSheetId="7" hidden="1">'dem11'!#REF!</definedName>
    <definedName name="Z_E5DF37BD_125C_11D5_8DC4_D0F5D88B3549_.wvu.Cols" localSheetId="8" hidden="1">'dem12'!#REF!</definedName>
    <definedName name="Z_E5DF37BD_125C_11D5_8DC4_D0F5D88B3549_.wvu.Cols" localSheetId="9" hidden="1">'dem13'!#REF!</definedName>
    <definedName name="Z_E5DF37BD_125C_11D5_8DC4_D0F5D88B3549_.wvu.Cols" localSheetId="12" hidden="1">'dem16'!#REF!</definedName>
    <definedName name="Z_E5DF37BD_125C_11D5_8DC4_D0F5D88B3549_.wvu.Cols" localSheetId="14" hidden="1">'dem19'!#REF!</definedName>
    <definedName name="Z_E5DF37BD_125C_11D5_8DC4_D0F5D88B3549_.wvu.Cols" localSheetId="1" hidden="1">'dem2'!#REF!</definedName>
    <definedName name="Z_E5DF37BD_125C_11D5_8DC4_D0F5D88B3549_.wvu.Cols" localSheetId="18" hidden="1">'dem29'!$O:$O</definedName>
    <definedName name="Z_E5DF37BD_125C_11D5_8DC4_D0F5D88B3549_.wvu.Cols" localSheetId="2" hidden="1">'dem3'!#REF!</definedName>
    <definedName name="Z_E5DF37BD_125C_11D5_8DC4_D0F5D88B3549_.wvu.Cols" localSheetId="19" hidden="1">'dem31'!#REF!</definedName>
    <definedName name="Z_E5DF37BD_125C_11D5_8DC4_D0F5D88B3549_.wvu.Cols" localSheetId="20" hidden="1">'dem33'!#REF!</definedName>
    <definedName name="Z_E5DF37BD_125C_11D5_8DC4_D0F5D88B3549_.wvu.Cols" localSheetId="21" hidden="1">'dem34'!#REF!</definedName>
    <definedName name="Z_E5DF37BD_125C_11D5_8DC4_D0F5D88B3549_.wvu.Cols" localSheetId="22" hidden="1">'Dem35'!#REF!</definedName>
    <definedName name="Z_E5DF37BD_125C_11D5_8DC4_D0F5D88B3549_.wvu.Cols" localSheetId="24" hidden="1">'dem38'!#REF!</definedName>
    <definedName name="Z_E5DF37BD_125C_11D5_8DC4_D0F5D88B3549_.wvu.Cols" localSheetId="25" hidden="1">'dem39'!#REF!</definedName>
    <definedName name="Z_E5DF37BD_125C_11D5_8DC4_D0F5D88B3549_.wvu.Cols" localSheetId="26" hidden="1">'dem40'!#REF!</definedName>
    <definedName name="Z_E5DF37BD_125C_11D5_8DC4_D0F5D88B3549_.wvu.Cols" localSheetId="27" hidden="1">'dem41'!#REF!</definedName>
    <definedName name="Z_E5DF37BD_125C_11D5_8DC4_D0F5D88B3549_.wvu.Cols" localSheetId="28" hidden="1">'dem47'!#REF!</definedName>
    <definedName name="Z_E5DF37BD_125C_11D5_8DC4_D0F5D88B3549_.wvu.Cols" localSheetId="5" hidden="1">'dem7'!#REF!</definedName>
    <definedName name="Z_E5DF37BD_125C_11D5_8DC4_D0F5D88B3549_.wvu.FilterData" localSheetId="0" hidden="1">'dem1'!$A$1:$M$16</definedName>
    <definedName name="Z_E5DF37BD_125C_11D5_8DC4_D0F5D88B3549_.wvu.FilterData" localSheetId="7" hidden="1">'dem11'!$C$15:$C$32</definedName>
    <definedName name="Z_E5DF37BD_125C_11D5_8DC4_D0F5D88B3549_.wvu.FilterData" localSheetId="8" hidden="1">'dem12'!$C$15:$C$46</definedName>
    <definedName name="Z_E5DF37BD_125C_11D5_8DC4_D0F5D88B3549_.wvu.FilterData" localSheetId="9" hidden="1">'dem13'!$C$15:$C$48</definedName>
    <definedName name="Z_E5DF37BD_125C_11D5_8DC4_D0F5D88B3549_.wvu.FilterData" localSheetId="11" hidden="1">'dem15'!$C$15:$C$39</definedName>
    <definedName name="Z_E5DF37BD_125C_11D5_8DC4_D0F5D88B3549_.wvu.FilterData" localSheetId="12" hidden="1">'dem16'!$C$15:$C$41</definedName>
    <definedName name="Z_E5DF37BD_125C_11D5_8DC4_D0F5D88B3549_.wvu.FilterData" localSheetId="14" hidden="1">'dem19'!$C$15:$C$55</definedName>
    <definedName name="Z_E5DF37BD_125C_11D5_8DC4_D0F5D88B3549_.wvu.FilterData" localSheetId="1" hidden="1">'dem2'!$C$15:$C$74</definedName>
    <definedName name="Z_E5DF37BD_125C_11D5_8DC4_D0F5D88B3549_.wvu.FilterData" localSheetId="15" hidden="1">'dem20'!$C$15:$C$43</definedName>
    <definedName name="Z_E5DF37BD_125C_11D5_8DC4_D0F5D88B3549_.wvu.FilterData" localSheetId="16" hidden="1">'dem22'!$C$14:$C$37</definedName>
    <definedName name="Z_E5DF37BD_125C_11D5_8DC4_D0F5D88B3549_.wvu.FilterData" localSheetId="18" hidden="1">'dem29'!$C$17:$C$27</definedName>
    <definedName name="Z_E5DF37BD_125C_11D5_8DC4_D0F5D88B3549_.wvu.FilterData" localSheetId="2" hidden="1">'dem3'!$C$15:$C$45</definedName>
    <definedName name="Z_E5DF37BD_125C_11D5_8DC4_D0F5D88B3549_.wvu.FilterData" localSheetId="19" hidden="1">'dem31'!$C$15:$C$34</definedName>
    <definedName name="Z_E5DF37BD_125C_11D5_8DC4_D0F5D88B3549_.wvu.FilterData" localSheetId="20" hidden="1">'dem33'!$C$15:$C$32</definedName>
    <definedName name="Z_E5DF37BD_125C_11D5_8DC4_D0F5D88B3549_.wvu.FilterData" localSheetId="21" hidden="1">'dem34'!$C$15:$C$81</definedName>
    <definedName name="Z_E5DF37BD_125C_11D5_8DC4_D0F5D88B3549_.wvu.FilterData" localSheetId="22" hidden="1">'Dem35'!$C$15:$C$110</definedName>
    <definedName name="Z_E5DF37BD_125C_11D5_8DC4_D0F5D88B3549_.wvu.FilterData" localSheetId="23" hidden="1">'dem37'!$C$15:$C$39</definedName>
    <definedName name="Z_E5DF37BD_125C_11D5_8DC4_D0F5D88B3549_.wvu.FilterData" localSheetId="24" hidden="1">'dem38'!$C$15:$C$146</definedName>
    <definedName name="Z_E5DF37BD_125C_11D5_8DC4_D0F5D88B3549_.wvu.FilterData" localSheetId="26" hidden="1">'dem40'!$C$16:$C$53</definedName>
    <definedName name="Z_E5DF37BD_125C_11D5_8DC4_D0F5D88B3549_.wvu.FilterData" localSheetId="27" hidden="1">'dem41'!$C$16:$C$151</definedName>
    <definedName name="Z_E5DF37BD_125C_11D5_8DC4_D0F5D88B3549_.wvu.FilterData" localSheetId="28" hidden="1">'dem47'!$C$15:$C$47</definedName>
    <definedName name="Z_E5DF37BD_125C_11D5_8DC4_D0F5D88B3549_.wvu.FilterData" localSheetId="3" hidden="1">'dem5'!$C$15:$C$23</definedName>
    <definedName name="Z_E5DF37BD_125C_11D5_8DC4_D0F5D88B3549_.wvu.FilterData" localSheetId="5" hidden="1">'dem7'!$C$15:$C$68</definedName>
    <definedName name="Z_E5DF37BD_125C_11D5_8DC4_D0F5D88B3549_.wvu.PrintArea" localSheetId="0" hidden="1">'dem1'!$A$1:$M$56</definedName>
    <definedName name="Z_E5DF37BD_125C_11D5_8DC4_D0F5D88B3549_.wvu.PrintArea" localSheetId="6" hidden="1">'dem10'!$A$1:$M$29</definedName>
    <definedName name="Z_E5DF37BD_125C_11D5_8DC4_D0F5D88B3549_.wvu.PrintArea" localSheetId="7" hidden="1">'dem11'!$A$1:$M$32</definedName>
    <definedName name="Z_E5DF37BD_125C_11D5_8DC4_D0F5D88B3549_.wvu.PrintArea" localSheetId="8" hidden="1">'dem12'!$A$2:$M$46</definedName>
    <definedName name="Z_E5DF37BD_125C_11D5_8DC4_D0F5D88B3549_.wvu.PrintArea" localSheetId="9" hidden="1">'dem13'!$A$1:$M$61</definedName>
    <definedName name="Z_E5DF37BD_125C_11D5_8DC4_D0F5D88B3549_.wvu.PrintArea" localSheetId="10" hidden="1">'dem14'!$A$1:$M$26</definedName>
    <definedName name="Z_E5DF37BD_125C_11D5_8DC4_D0F5D88B3549_.wvu.PrintArea" localSheetId="11" hidden="1">'dem15'!$A$1:$M$48</definedName>
    <definedName name="Z_E5DF37BD_125C_11D5_8DC4_D0F5D88B3549_.wvu.PrintArea" localSheetId="12" hidden="1">'dem16'!$A$1:$M$41</definedName>
    <definedName name="Z_E5DF37BD_125C_11D5_8DC4_D0F5D88B3549_.wvu.PrintArea" localSheetId="13" hidden="1">'dem18'!$A$1:$M$28</definedName>
    <definedName name="Z_E5DF37BD_125C_11D5_8DC4_D0F5D88B3549_.wvu.PrintArea" localSheetId="14" hidden="1">'dem19'!$A$1:$M$55</definedName>
    <definedName name="Z_E5DF37BD_125C_11D5_8DC4_D0F5D88B3549_.wvu.PrintArea" localSheetId="1" hidden="1">'dem2'!$A$1:$M$73</definedName>
    <definedName name="Z_E5DF37BD_125C_11D5_8DC4_D0F5D88B3549_.wvu.PrintArea" localSheetId="15" hidden="1">'dem20'!$A$1:$M$43</definedName>
    <definedName name="Z_E5DF37BD_125C_11D5_8DC4_D0F5D88B3549_.wvu.PrintArea" localSheetId="16" hidden="1">'dem22'!$A$1:$M$38</definedName>
    <definedName name="Z_E5DF37BD_125C_11D5_8DC4_D0F5D88B3549_.wvu.PrintArea" localSheetId="17" hidden="1">'dem26'!$A$1:$M$25</definedName>
    <definedName name="Z_E5DF37BD_125C_11D5_8DC4_D0F5D88B3549_.wvu.PrintArea" localSheetId="18" hidden="1">'dem29'!$A$1:$M$27</definedName>
    <definedName name="Z_E5DF37BD_125C_11D5_8DC4_D0F5D88B3549_.wvu.PrintArea" localSheetId="2" hidden="1">'dem3'!$A$1:$M$45</definedName>
    <definedName name="Z_E5DF37BD_125C_11D5_8DC4_D0F5D88B3549_.wvu.PrintArea" localSheetId="19" hidden="1">'dem31'!$A$1:$M$34</definedName>
    <definedName name="Z_E5DF37BD_125C_11D5_8DC4_D0F5D88B3549_.wvu.PrintArea" localSheetId="20" hidden="1">'dem33'!$A$1:$M$32</definedName>
    <definedName name="Z_E5DF37BD_125C_11D5_8DC4_D0F5D88B3549_.wvu.PrintArea" localSheetId="21" hidden="1">'dem34'!$A$1:$M$81</definedName>
    <definedName name="Z_E5DF37BD_125C_11D5_8DC4_D0F5D88B3549_.wvu.PrintArea" localSheetId="22" hidden="1">'Dem35'!$A$1:$M$110</definedName>
    <definedName name="Z_E5DF37BD_125C_11D5_8DC4_D0F5D88B3549_.wvu.PrintArea" localSheetId="23" hidden="1">'dem37'!$A$1:$M$39</definedName>
    <definedName name="Z_E5DF37BD_125C_11D5_8DC4_D0F5D88B3549_.wvu.PrintArea" localSheetId="24" hidden="1">'dem38'!$A$1:$M$146</definedName>
    <definedName name="Z_E5DF37BD_125C_11D5_8DC4_D0F5D88B3549_.wvu.PrintArea" localSheetId="25" hidden="1">'dem39'!$A$1:$M$41</definedName>
    <definedName name="Z_E5DF37BD_125C_11D5_8DC4_D0F5D88B3549_.wvu.PrintArea" localSheetId="26" hidden="1">'dem40'!$A$1:$M$53</definedName>
    <definedName name="Z_E5DF37BD_125C_11D5_8DC4_D0F5D88B3549_.wvu.PrintArea" localSheetId="27" hidden="1">'dem41'!$A$2:$M$151</definedName>
    <definedName name="Z_E5DF37BD_125C_11D5_8DC4_D0F5D88B3549_.wvu.PrintArea" localSheetId="28" hidden="1">'dem47'!$A$1:$M$49</definedName>
    <definedName name="Z_E5DF37BD_125C_11D5_8DC4_D0F5D88B3549_.wvu.PrintArea" localSheetId="3" hidden="1">'dem5'!$A$1:$M$28</definedName>
    <definedName name="Z_E5DF37BD_125C_11D5_8DC4_D0F5D88B3549_.wvu.PrintArea" localSheetId="4" hidden="1">'dem6'!$A$1:$M$26</definedName>
    <definedName name="Z_E5DF37BD_125C_11D5_8DC4_D0F5D88B3549_.wvu.PrintArea" localSheetId="5" hidden="1">'dem7'!$A$1:$M$96</definedName>
    <definedName name="Z_E5DF37BD_125C_11D5_8DC4_D0F5D88B3549_.wvu.PrintTitles" localSheetId="0" hidden="1">'dem1'!$12:$14</definedName>
    <definedName name="Z_E5DF37BD_125C_11D5_8DC4_D0F5D88B3549_.wvu.PrintTitles" localSheetId="6" hidden="1">'dem10'!$14:$16</definedName>
    <definedName name="Z_E5DF37BD_125C_11D5_8DC4_D0F5D88B3549_.wvu.PrintTitles" localSheetId="7" hidden="1">'dem11'!$12:$14</definedName>
    <definedName name="Z_E5DF37BD_125C_11D5_8DC4_D0F5D88B3549_.wvu.PrintTitles" localSheetId="8" hidden="1">'dem12'!$12:$14</definedName>
    <definedName name="Z_E5DF37BD_125C_11D5_8DC4_D0F5D88B3549_.wvu.PrintTitles" localSheetId="9" hidden="1">'dem13'!$12:$14</definedName>
    <definedName name="Z_E5DF37BD_125C_11D5_8DC4_D0F5D88B3549_.wvu.PrintTitles" localSheetId="10" hidden="1">'dem14'!$12:$14</definedName>
    <definedName name="Z_E5DF37BD_125C_11D5_8DC4_D0F5D88B3549_.wvu.PrintTitles" localSheetId="11" hidden="1">'dem15'!$12:$14</definedName>
    <definedName name="Z_E5DF37BD_125C_11D5_8DC4_D0F5D88B3549_.wvu.PrintTitles" localSheetId="12" hidden="1">'dem16'!$12:$14</definedName>
    <definedName name="Z_E5DF37BD_125C_11D5_8DC4_D0F5D88B3549_.wvu.PrintTitles" localSheetId="14" hidden="1">'dem19'!$12:$14</definedName>
    <definedName name="Z_E5DF37BD_125C_11D5_8DC4_D0F5D88B3549_.wvu.PrintTitles" localSheetId="1" hidden="1">'dem2'!$11:$13</definedName>
    <definedName name="Z_E5DF37BD_125C_11D5_8DC4_D0F5D88B3549_.wvu.PrintTitles" localSheetId="15" hidden="1">'dem20'!$13:$14</definedName>
    <definedName name="Z_E5DF37BD_125C_11D5_8DC4_D0F5D88B3549_.wvu.PrintTitles" localSheetId="16" hidden="1">'dem22'!$12:$13</definedName>
    <definedName name="Z_E5DF37BD_125C_11D5_8DC4_D0F5D88B3549_.wvu.PrintTitles" localSheetId="17" hidden="1">'dem26'!$12:$14</definedName>
    <definedName name="Z_E5DF37BD_125C_11D5_8DC4_D0F5D88B3549_.wvu.PrintTitles" localSheetId="18" hidden="1">'dem29'!$12:$14</definedName>
    <definedName name="Z_E5DF37BD_125C_11D5_8DC4_D0F5D88B3549_.wvu.PrintTitles" localSheetId="2" hidden="1">'dem3'!$12:$14</definedName>
    <definedName name="Z_E5DF37BD_125C_11D5_8DC4_D0F5D88B3549_.wvu.PrintTitles" localSheetId="19" hidden="1">'dem31'!$12:$14</definedName>
    <definedName name="Z_E5DF37BD_125C_11D5_8DC4_D0F5D88B3549_.wvu.PrintTitles" localSheetId="20" hidden="1">'dem33'!$12:$14</definedName>
    <definedName name="Z_E5DF37BD_125C_11D5_8DC4_D0F5D88B3549_.wvu.PrintTitles" localSheetId="21" hidden="1">'dem34'!$12:$14</definedName>
    <definedName name="Z_E5DF37BD_125C_11D5_8DC4_D0F5D88B3549_.wvu.PrintTitles" localSheetId="22" hidden="1">'Dem35'!$12:$14</definedName>
    <definedName name="Z_E5DF37BD_125C_11D5_8DC4_D0F5D88B3549_.wvu.PrintTitles" localSheetId="23" hidden="1">'dem37'!$11:$13</definedName>
    <definedName name="Z_E5DF37BD_125C_11D5_8DC4_D0F5D88B3549_.wvu.PrintTitles" localSheetId="24" hidden="1">'dem38'!$12:$14</definedName>
    <definedName name="Z_E5DF37BD_125C_11D5_8DC4_D0F5D88B3549_.wvu.PrintTitles" localSheetId="25" hidden="1">'dem39'!$12:$14</definedName>
    <definedName name="Z_E5DF37BD_125C_11D5_8DC4_D0F5D88B3549_.wvu.PrintTitles" localSheetId="26" hidden="1">'dem40'!$12:$14</definedName>
    <definedName name="Z_E5DF37BD_125C_11D5_8DC4_D0F5D88B3549_.wvu.PrintTitles" localSheetId="27" hidden="1">'dem41'!$13:$15</definedName>
    <definedName name="Z_E5DF37BD_125C_11D5_8DC4_D0F5D88B3549_.wvu.PrintTitles" localSheetId="28" hidden="1">'dem47'!$12:$14</definedName>
    <definedName name="Z_E5DF37BD_125C_11D5_8DC4_D0F5D88B3549_.wvu.PrintTitles" localSheetId="3" hidden="1">'dem5'!$11:$14</definedName>
    <definedName name="Z_E5DF37BD_125C_11D5_8DC4_D0F5D88B3549_.wvu.PrintTitles" localSheetId="4" hidden="1">'dem6'!$13:$15</definedName>
    <definedName name="Z_E5DF37BD_125C_11D5_8DC4_D0F5D88B3549_.wvu.PrintTitles" localSheetId="5" hidden="1">'dem7'!$12:$14</definedName>
    <definedName name="Z_ED6647A4_1622_11D5_96DF_000021E43CDF_.wvu.PrintArea" localSheetId="22" hidden="1">'Dem35'!$A$1:$M$110</definedName>
    <definedName name="Z_F1215AA8_B223_4341_85DA_07CDA54E4815_.wvu.FilterData" localSheetId="0" hidden="1">'dem1'!$A$15:$AG$58</definedName>
    <definedName name="Z_F1215AA8_B223_4341_85DA_07CDA54E4815_.wvu.PrintArea" localSheetId="0" hidden="1">'dem1'!$A$1:$M$58</definedName>
    <definedName name="Z_F1215AA8_B223_4341_85DA_07CDA54E4815_.wvu.PrintTitles" localSheetId="0" hidden="1">'dem1'!$12:$14</definedName>
    <definedName name="Z_F1215AA8_B223_4341_85DA_07CDA54E4815_.wvu.Rows" localSheetId="0" hidden="1">'dem1'!#REF!</definedName>
    <definedName name="Z_F1391393_1D1C_410F_A76B_773FA6985814_.wvu.PrintArea" localSheetId="24" hidden="1">'dem38'!$A$116:$G$144</definedName>
    <definedName name="Z_F1391393_1D1C_410F_A76B_773FA6985814_.wvu.PrintTitles" localSheetId="24" hidden="1">'dem38'!$12:$14</definedName>
    <definedName name="Z_F8ADACC1_164E_11D6_B603_000021DAEEA2_.wvu.Cols" localSheetId="0" hidden="1">'dem1'!#REF!</definedName>
    <definedName name="Z_F8ADACC1_164E_11D6_B603_000021DAEEA2_.wvu.Cols" localSheetId="7" hidden="1">'dem11'!#REF!</definedName>
    <definedName name="Z_F8ADACC1_164E_11D6_B603_000021DAEEA2_.wvu.Cols" localSheetId="8" hidden="1">'dem12'!#REF!</definedName>
    <definedName name="Z_F8ADACC1_164E_11D6_B603_000021DAEEA2_.wvu.Cols" localSheetId="9" hidden="1">'dem13'!#REF!</definedName>
    <definedName name="Z_F8ADACC1_164E_11D6_B603_000021DAEEA2_.wvu.Cols" localSheetId="12" hidden="1">'dem16'!#REF!</definedName>
    <definedName name="Z_F8ADACC1_164E_11D6_B603_000021DAEEA2_.wvu.Cols" localSheetId="14" hidden="1">'dem19'!#REF!</definedName>
    <definedName name="Z_F8ADACC1_164E_11D6_B603_000021DAEEA2_.wvu.Cols" localSheetId="1" hidden="1">'dem2'!#REF!</definedName>
    <definedName name="Z_F8ADACC1_164E_11D6_B603_000021DAEEA2_.wvu.Cols" localSheetId="18" hidden="1">'dem29'!$O:$O</definedName>
    <definedName name="Z_F8ADACC1_164E_11D6_B603_000021DAEEA2_.wvu.Cols" localSheetId="2" hidden="1">'dem3'!#REF!</definedName>
    <definedName name="Z_F8ADACC1_164E_11D6_B603_000021DAEEA2_.wvu.Cols" localSheetId="19" hidden="1">'dem31'!#REF!</definedName>
    <definedName name="Z_F8ADACC1_164E_11D6_B603_000021DAEEA2_.wvu.Cols" localSheetId="20" hidden="1">'dem33'!#REF!</definedName>
    <definedName name="Z_F8ADACC1_164E_11D6_B603_000021DAEEA2_.wvu.Cols" localSheetId="21" hidden="1">'dem34'!#REF!</definedName>
    <definedName name="Z_F8ADACC1_164E_11D6_B603_000021DAEEA2_.wvu.Cols" localSheetId="22" hidden="1">'Dem35'!#REF!</definedName>
    <definedName name="Z_F8ADACC1_164E_11D6_B603_000021DAEEA2_.wvu.Cols" localSheetId="24" hidden="1">'dem38'!#REF!</definedName>
    <definedName name="Z_F8ADACC1_164E_11D6_B603_000021DAEEA2_.wvu.Cols" localSheetId="25" hidden="1">'dem39'!#REF!</definedName>
    <definedName name="Z_F8ADACC1_164E_11D6_B603_000021DAEEA2_.wvu.Cols" localSheetId="26" hidden="1">'dem40'!#REF!</definedName>
    <definedName name="Z_F8ADACC1_164E_11D6_B603_000021DAEEA2_.wvu.Cols" localSheetId="27" hidden="1">'dem41'!#REF!</definedName>
    <definedName name="Z_F8ADACC1_164E_11D6_B603_000021DAEEA2_.wvu.Cols" localSheetId="28" hidden="1">'dem47'!#REF!</definedName>
    <definedName name="Z_F8ADACC1_164E_11D6_B603_000021DAEEA2_.wvu.Cols" localSheetId="5" hidden="1">'dem7'!#REF!</definedName>
    <definedName name="Z_F8ADACC1_164E_11D6_B603_000021DAEEA2_.wvu.FilterData" localSheetId="0" hidden="1">'dem1'!$A$1:$M$16</definedName>
    <definedName name="Z_F8ADACC1_164E_11D6_B603_000021DAEEA2_.wvu.FilterData" localSheetId="7" hidden="1">'dem11'!$C$15:$C$32</definedName>
    <definedName name="Z_F8ADACC1_164E_11D6_B603_000021DAEEA2_.wvu.FilterData" localSheetId="8" hidden="1">'dem12'!$C$15:$C$46</definedName>
    <definedName name="Z_F8ADACC1_164E_11D6_B603_000021DAEEA2_.wvu.FilterData" localSheetId="9" hidden="1">'dem13'!$C$15:$C$48</definedName>
    <definedName name="Z_F8ADACC1_164E_11D6_B603_000021DAEEA2_.wvu.FilterData" localSheetId="11" hidden="1">'dem15'!$C$15:$C$39</definedName>
    <definedName name="Z_F8ADACC1_164E_11D6_B603_000021DAEEA2_.wvu.FilterData" localSheetId="12" hidden="1">'dem16'!$C$15:$C$41</definedName>
    <definedName name="Z_F8ADACC1_164E_11D6_B603_000021DAEEA2_.wvu.FilterData" localSheetId="14" hidden="1">'dem19'!$C$15:$C$55</definedName>
    <definedName name="Z_F8ADACC1_164E_11D6_B603_000021DAEEA2_.wvu.FilterData" localSheetId="1" hidden="1">'dem2'!$C$15:$C$74</definedName>
    <definedName name="Z_F8ADACC1_164E_11D6_B603_000021DAEEA2_.wvu.FilterData" localSheetId="15" hidden="1">'dem20'!$C$15:$C$43</definedName>
    <definedName name="Z_F8ADACC1_164E_11D6_B603_000021DAEEA2_.wvu.FilterData" localSheetId="16" hidden="1">'dem22'!$C$14:$C$37</definedName>
    <definedName name="Z_F8ADACC1_164E_11D6_B603_000021DAEEA2_.wvu.FilterData" localSheetId="18" hidden="1">'dem29'!$C$17:$C$27</definedName>
    <definedName name="Z_F8ADACC1_164E_11D6_B603_000021DAEEA2_.wvu.FilterData" localSheetId="2" hidden="1">'dem3'!$C$15:$C$45</definedName>
    <definedName name="Z_F8ADACC1_164E_11D6_B603_000021DAEEA2_.wvu.FilterData" localSheetId="19" hidden="1">'dem31'!$C$15:$C$34</definedName>
    <definedName name="Z_F8ADACC1_164E_11D6_B603_000021DAEEA2_.wvu.FilterData" localSheetId="20" hidden="1">'dem33'!$C$15:$C$32</definedName>
    <definedName name="Z_F8ADACC1_164E_11D6_B603_000021DAEEA2_.wvu.FilterData" localSheetId="21" hidden="1">'dem34'!$C$15:$C$81</definedName>
    <definedName name="Z_F8ADACC1_164E_11D6_B603_000021DAEEA2_.wvu.FilterData" localSheetId="22" hidden="1">'Dem35'!$C$15:$C$110</definedName>
    <definedName name="Z_F8ADACC1_164E_11D6_B603_000021DAEEA2_.wvu.FilterData" localSheetId="23" hidden="1">'dem37'!$C$15:$C$39</definedName>
    <definedName name="Z_F8ADACC1_164E_11D6_B603_000021DAEEA2_.wvu.FilterData" localSheetId="24" hidden="1">'dem38'!$C$15:$C$146</definedName>
    <definedName name="Z_F8ADACC1_164E_11D6_B603_000021DAEEA2_.wvu.FilterData" localSheetId="26" hidden="1">'dem40'!$C$16:$C$53</definedName>
    <definedName name="Z_F8ADACC1_164E_11D6_B603_000021DAEEA2_.wvu.FilterData" localSheetId="27" hidden="1">'dem41'!$C$16:$C$151</definedName>
    <definedName name="Z_F8ADACC1_164E_11D6_B603_000021DAEEA2_.wvu.FilterData" localSheetId="28" hidden="1">'dem47'!$C$15:$C$47</definedName>
    <definedName name="Z_F8ADACC1_164E_11D6_B603_000021DAEEA2_.wvu.FilterData" localSheetId="3" hidden="1">'dem5'!$C$15:$C$23</definedName>
    <definedName name="Z_F8ADACC1_164E_11D6_B603_000021DAEEA2_.wvu.FilterData" localSheetId="5" hidden="1">'dem7'!$C$15:$C$68</definedName>
    <definedName name="Z_F8ADACC1_164E_11D6_B603_000021DAEEA2_.wvu.PrintArea" localSheetId="6" hidden="1">'dem10'!$A$1:$M$29</definedName>
    <definedName name="Z_F8ADACC1_164E_11D6_B603_000021DAEEA2_.wvu.PrintArea" localSheetId="7" hidden="1">'dem11'!$A$1:$M$32</definedName>
    <definedName name="Z_F8ADACC1_164E_11D6_B603_000021DAEEA2_.wvu.PrintArea" localSheetId="8" hidden="1">'dem12'!$A$2:$M$46</definedName>
    <definedName name="Z_F8ADACC1_164E_11D6_B603_000021DAEEA2_.wvu.PrintArea" localSheetId="9" hidden="1">'dem13'!$A$1:$M$61</definedName>
    <definedName name="Z_F8ADACC1_164E_11D6_B603_000021DAEEA2_.wvu.PrintArea" localSheetId="10" hidden="1">'dem14'!$A$1:$M$26</definedName>
    <definedName name="Z_F8ADACC1_164E_11D6_B603_000021DAEEA2_.wvu.PrintArea" localSheetId="11" hidden="1">'dem15'!$A$1:$M$48</definedName>
    <definedName name="Z_F8ADACC1_164E_11D6_B603_000021DAEEA2_.wvu.PrintArea" localSheetId="12" hidden="1">'dem16'!$A$1:$M$41</definedName>
    <definedName name="Z_F8ADACC1_164E_11D6_B603_000021DAEEA2_.wvu.PrintArea" localSheetId="13" hidden="1">'dem18'!$A$1:$M$28</definedName>
    <definedName name="Z_F8ADACC1_164E_11D6_B603_000021DAEEA2_.wvu.PrintArea" localSheetId="14" hidden="1">'dem19'!$A$1:$M$55</definedName>
    <definedName name="Z_F8ADACC1_164E_11D6_B603_000021DAEEA2_.wvu.PrintArea" localSheetId="1" hidden="1">'dem2'!$A$1:$M$76</definedName>
    <definedName name="Z_F8ADACC1_164E_11D6_B603_000021DAEEA2_.wvu.PrintArea" localSheetId="15" hidden="1">'dem20'!$A$1:$M$43</definedName>
    <definedName name="Z_F8ADACC1_164E_11D6_B603_000021DAEEA2_.wvu.PrintArea" localSheetId="16" hidden="1">'dem22'!$A$1:$M$38</definedName>
    <definedName name="Z_F8ADACC1_164E_11D6_B603_000021DAEEA2_.wvu.PrintArea" localSheetId="18" hidden="1">'dem29'!$A$1:$M$27</definedName>
    <definedName name="Z_F8ADACC1_164E_11D6_B603_000021DAEEA2_.wvu.PrintArea" localSheetId="2" hidden="1">'dem3'!$A$1:$M$45</definedName>
    <definedName name="Z_F8ADACC1_164E_11D6_B603_000021DAEEA2_.wvu.PrintArea" localSheetId="19" hidden="1">'dem31'!$A$1:$M$34</definedName>
    <definedName name="Z_F8ADACC1_164E_11D6_B603_000021DAEEA2_.wvu.PrintArea" localSheetId="20" hidden="1">'dem33'!$A$1:$M$32</definedName>
    <definedName name="Z_F8ADACC1_164E_11D6_B603_000021DAEEA2_.wvu.PrintArea" localSheetId="21" hidden="1">'dem34'!$A$1:$M$81</definedName>
    <definedName name="Z_F8ADACC1_164E_11D6_B603_000021DAEEA2_.wvu.PrintArea" localSheetId="22" hidden="1">'Dem35'!$A$1:$M$110</definedName>
    <definedName name="Z_F8ADACC1_164E_11D6_B603_000021DAEEA2_.wvu.PrintArea" localSheetId="24" hidden="1">'dem38'!$A$1:$M$146</definedName>
    <definedName name="Z_F8ADACC1_164E_11D6_B603_000021DAEEA2_.wvu.PrintArea" localSheetId="25" hidden="1">'dem39'!$A$1:$M$41</definedName>
    <definedName name="Z_F8ADACC1_164E_11D6_B603_000021DAEEA2_.wvu.PrintArea" localSheetId="26" hidden="1">'dem40'!$A$1:$M$53</definedName>
    <definedName name="Z_F8ADACC1_164E_11D6_B603_000021DAEEA2_.wvu.PrintArea" localSheetId="27" hidden="1">'dem41'!$A$1:$M$151</definedName>
    <definedName name="Z_F8ADACC1_164E_11D6_B603_000021DAEEA2_.wvu.PrintArea" localSheetId="28" hidden="1">'dem47'!$A$1:$M$55</definedName>
    <definedName name="Z_F8ADACC1_164E_11D6_B603_000021DAEEA2_.wvu.PrintArea" localSheetId="4" hidden="1">'dem6'!$A$1:$M$26</definedName>
    <definedName name="Z_F8ADACC1_164E_11D6_B603_000021DAEEA2_.wvu.PrintArea" localSheetId="5" hidden="1">'dem7'!$A$1:$M$107</definedName>
    <definedName name="Z_F8ADACC1_164E_11D6_B603_000021DAEEA2_.wvu.PrintTitles" localSheetId="0" hidden="1">'dem1'!$12:$14</definedName>
    <definedName name="Z_F8ADACC1_164E_11D6_B603_000021DAEEA2_.wvu.PrintTitles" localSheetId="6" hidden="1">'dem10'!$14:$16</definedName>
    <definedName name="Z_F8ADACC1_164E_11D6_B603_000021DAEEA2_.wvu.PrintTitles" localSheetId="7" hidden="1">'dem11'!$12:$14</definedName>
    <definedName name="Z_F8ADACC1_164E_11D6_B603_000021DAEEA2_.wvu.PrintTitles" localSheetId="8" hidden="1">'dem12'!$12:$14</definedName>
    <definedName name="Z_F8ADACC1_164E_11D6_B603_000021DAEEA2_.wvu.PrintTitles" localSheetId="9" hidden="1">'dem13'!$12:$14</definedName>
    <definedName name="Z_F8ADACC1_164E_11D6_B603_000021DAEEA2_.wvu.PrintTitles" localSheetId="10" hidden="1">'dem14'!$12:$14</definedName>
    <definedName name="Z_F8ADACC1_164E_11D6_B603_000021DAEEA2_.wvu.PrintTitles" localSheetId="11" hidden="1">'dem15'!$12:$14</definedName>
    <definedName name="Z_F8ADACC1_164E_11D6_B603_000021DAEEA2_.wvu.PrintTitles" localSheetId="12" hidden="1">'dem16'!$12:$14</definedName>
    <definedName name="Z_F8ADACC1_164E_11D6_B603_000021DAEEA2_.wvu.PrintTitles" localSheetId="14" hidden="1">'dem19'!$12:$14</definedName>
    <definedName name="Z_F8ADACC1_164E_11D6_B603_000021DAEEA2_.wvu.PrintTitles" localSheetId="1" hidden="1">'dem2'!$11:$13</definedName>
    <definedName name="Z_F8ADACC1_164E_11D6_B603_000021DAEEA2_.wvu.PrintTitles" localSheetId="15" hidden="1">'dem20'!$13:$14</definedName>
    <definedName name="Z_F8ADACC1_164E_11D6_B603_000021DAEEA2_.wvu.PrintTitles" localSheetId="16" hidden="1">'dem22'!$12:$13</definedName>
    <definedName name="Z_F8ADACC1_164E_11D6_B603_000021DAEEA2_.wvu.PrintTitles" localSheetId="17" hidden="1">'dem26'!$12:$14</definedName>
    <definedName name="Z_F8ADACC1_164E_11D6_B603_000021DAEEA2_.wvu.PrintTitles" localSheetId="18" hidden="1">'dem29'!$12:$14</definedName>
    <definedName name="Z_F8ADACC1_164E_11D6_B603_000021DAEEA2_.wvu.PrintTitles" localSheetId="2" hidden="1">'dem3'!$12:$14</definedName>
    <definedName name="Z_F8ADACC1_164E_11D6_B603_000021DAEEA2_.wvu.PrintTitles" localSheetId="19" hidden="1">'dem31'!$12:$14</definedName>
    <definedName name="Z_F8ADACC1_164E_11D6_B603_000021DAEEA2_.wvu.PrintTitles" localSheetId="20" hidden="1">'dem33'!$12:$14</definedName>
    <definedName name="Z_F8ADACC1_164E_11D6_B603_000021DAEEA2_.wvu.PrintTitles" localSheetId="21" hidden="1">'dem34'!$12:$14</definedName>
    <definedName name="Z_F8ADACC1_164E_11D6_B603_000021DAEEA2_.wvu.PrintTitles" localSheetId="22" hidden="1">'Dem35'!$12:$14</definedName>
    <definedName name="Z_F8ADACC1_164E_11D6_B603_000021DAEEA2_.wvu.PrintTitles" localSheetId="23" hidden="1">'dem37'!$11:$13</definedName>
    <definedName name="Z_F8ADACC1_164E_11D6_B603_000021DAEEA2_.wvu.PrintTitles" localSheetId="24" hidden="1">'dem38'!$12:$14</definedName>
    <definedName name="Z_F8ADACC1_164E_11D6_B603_000021DAEEA2_.wvu.PrintTitles" localSheetId="25" hidden="1">'dem39'!$12:$14</definedName>
    <definedName name="Z_F8ADACC1_164E_11D6_B603_000021DAEEA2_.wvu.PrintTitles" localSheetId="26" hidden="1">'dem40'!$12:$14</definedName>
    <definedName name="Z_F8ADACC1_164E_11D6_B603_000021DAEEA2_.wvu.PrintTitles" localSheetId="27" hidden="1">'dem41'!$13:$15</definedName>
    <definedName name="Z_F8ADACC1_164E_11D6_B603_000021DAEEA2_.wvu.PrintTitles" localSheetId="28" hidden="1">'dem47'!$12:$14</definedName>
    <definedName name="Z_F8ADACC1_164E_11D6_B603_000021DAEEA2_.wvu.PrintTitles" localSheetId="3" hidden="1">'dem5'!$11:$14</definedName>
    <definedName name="Z_F8ADACC1_164E_11D6_B603_000021DAEEA2_.wvu.PrintTitles" localSheetId="4" hidden="1">'dem6'!$13:$15</definedName>
    <definedName name="Z_F8ADACC1_164E_11D6_B603_000021DAEEA2_.wvu.PrintTitles" localSheetId="5" hidden="1">'dem7'!$12:$14</definedName>
    <definedName name="Z_F98D6EB8_76BC_4C24_A40E_45E0313E3064_.wvu.Cols" localSheetId="14" hidden="1">'dem19'!#REF!</definedName>
    <definedName name="Z_F98D6EB8_76BC_4C24_A40E_45E0313E3064_.wvu.FilterData" localSheetId="14" hidden="1">'dem19'!$A$16:$M$70</definedName>
    <definedName name="Z_FCE4BE61_F462_4DFE_9FC5_7B2946769C5B_.wvu.Cols" localSheetId="14" hidden="1">'dem19'!#REF!</definedName>
    <definedName name="Z_FCE4BE61_F462_4DFE_9FC5_7B2946769C5B_.wvu.FilterData" localSheetId="14" hidden="1">'dem19'!$A$16:$M$70</definedName>
  </definedNames>
  <calcPr calcId="144525"/>
  <customWorkbookViews>
    <customWorkbookView name="sonam - Personal View" guid="{44B5F5DE-C96C-4269-969A-574D4EEEEEF5}" mergeInterval="0" personalView="1" maximized="1" xWindow="1" yWindow="1" windowWidth="1280" windowHeight="454" activeSheetId="1"/>
    <customWorkbookView name="lenovo - Personal View" guid="{BDCF7345-18B1-4C88-89F2-E67F940CDF85}" mergeInterval="0" personalView="1" maximized="1" xWindow="1" yWindow="1" windowWidth="1280" windowHeight="528" tabRatio="722" activeSheetId="9"/>
    <customWorkbookView name="Administrator - Personal View" guid="{F13B090A-ECDA-4418-9F13-644A873400E7}" mergeInterval="0" personalView="1" maximized="1" windowWidth="1020" windowHeight="652" activeSheetId="12"/>
    <customWorkbookView name="hemlal - Personal View" guid="{63DB0950-E90F-4380-862C-985B5EB19119}" mergeInterval="0" personalView="1" maximized="1" windowWidth="1276" windowHeight="852" activeSheetId="22"/>
    <customWorkbookView name="karma - Personal View" guid="{7CE36697-C418-4ED3-BCF0-EA686CB40E87}" mergeInterval="0" personalView="1" maximized="1" windowWidth="1020" windowHeight="596" activeSheetId="49"/>
    <customWorkbookView name="Manisha - Personal View" guid="{0A01029B-7B3B-461F-BED3-37847DEE34DD}" mergeInterval="0" personalView="1" maximized="1" xWindow="1" yWindow="1" windowWidth="1024" windowHeight="506" tabRatio="722" activeSheetId="24"/>
    <customWorkbookView name="aruni - Personal View" guid="{E4E8F753-76B4-42E1-AD26-8B3589CB8A4B}" mergeInterval="0" personalView="1" maximized="1" windowWidth="1276" windowHeight="495" tabRatio="722" activeSheetId="31"/>
    <customWorkbookView name="Mahendra - Personal View" guid="{CBFC2224-D3AC-4AA3-8CE4-B555FCF23158}" mergeInterval="0" personalView="1" maximized="1" xWindow="1" yWindow="1" windowWidth="1366" windowHeight="538" tabRatio="722" activeSheetId="2"/>
  </customWorkbookViews>
</workbook>
</file>

<file path=xl/calcChain.xml><?xml version="1.0" encoding="utf-8"?>
<calcChain xmlns="http://schemas.openxmlformats.org/spreadsheetml/2006/main">
  <c r="G6" i="55" l="1"/>
  <c r="F9" i="55"/>
  <c r="G19" i="55"/>
  <c r="G20" i="55" s="1"/>
  <c r="G21" i="55" s="1"/>
  <c r="E20" i="55"/>
  <c r="F20" i="55"/>
  <c r="F21" i="55" s="1"/>
  <c r="E21" i="55"/>
  <c r="G25" i="55"/>
  <c r="G26" i="55"/>
  <c r="G27" i="55"/>
  <c r="G28" i="55"/>
  <c r="G29" i="55"/>
  <c r="G30" i="55"/>
  <c r="E31" i="55"/>
  <c r="F31" i="55"/>
  <c r="F32" i="55" s="1"/>
  <c r="E32" i="55"/>
  <c r="G36" i="55"/>
  <c r="G37" i="55"/>
  <c r="G38" i="55" s="1"/>
  <c r="G39" i="55" s="1"/>
  <c r="E38" i="55"/>
  <c r="E39" i="55" s="1"/>
  <c r="E40" i="55" s="1"/>
  <c r="F38" i="55"/>
  <c r="F39" i="55" s="1"/>
  <c r="G46" i="55"/>
  <c r="G47" i="55" s="1"/>
  <c r="E47" i="55"/>
  <c r="F47" i="55"/>
  <c r="G50" i="55"/>
  <c r="G51" i="55" s="1"/>
  <c r="G52" i="55" s="1"/>
  <c r="E51" i="55"/>
  <c r="F51" i="55"/>
  <c r="E52" i="55"/>
  <c r="E53" i="55" s="1"/>
  <c r="F52" i="55"/>
  <c r="F54" i="55" s="1"/>
  <c r="G31" i="55" l="1"/>
  <c r="G32" i="55" s="1"/>
  <c r="G40" i="55" s="1"/>
  <c r="G55" i="55" s="1"/>
  <c r="F53" i="55"/>
  <c r="G53" i="55"/>
  <c r="G54" i="55"/>
  <c r="F40" i="55"/>
  <c r="F55" i="55" s="1"/>
  <c r="F56" i="55" s="1"/>
  <c r="E54" i="55"/>
  <c r="E55" i="55" s="1"/>
  <c r="E56" i="55" s="1"/>
  <c r="G56" i="55" l="1"/>
  <c r="E8" i="55"/>
  <c r="E9" i="55" l="1"/>
  <c r="G9" i="55" s="1"/>
  <c r="G8" i="55"/>
  <c r="F94" i="93" l="1"/>
  <c r="E94" i="93"/>
  <c r="F40" i="100" l="1"/>
  <c r="E40" i="100"/>
  <c r="F36" i="100"/>
  <c r="E36" i="100"/>
  <c r="F32" i="100"/>
  <c r="E32" i="100"/>
  <c r="F89" i="96"/>
  <c r="E89" i="96"/>
  <c r="F84" i="96"/>
  <c r="F141" i="96" s="1"/>
  <c r="F71" i="96"/>
  <c r="F41" i="95"/>
  <c r="F42" i="95" s="1"/>
  <c r="F43" i="95" s="1"/>
  <c r="F143" i="93"/>
  <c r="F144" i="93"/>
  <c r="E144" i="93"/>
  <c r="E143" i="93"/>
  <c r="F122" i="93"/>
  <c r="F29" i="92"/>
  <c r="F30" i="92" s="1"/>
  <c r="F20" i="92"/>
  <c r="F21" i="92" s="1"/>
  <c r="E20" i="92"/>
  <c r="E21" i="92" s="1"/>
  <c r="F105" i="90"/>
  <c r="F80" i="90"/>
  <c r="F81" i="90" s="1"/>
  <c r="E80" i="90"/>
  <c r="E81" i="90" s="1"/>
  <c r="F70" i="90"/>
  <c r="F71" i="90" s="1"/>
  <c r="F72" i="90" s="1"/>
  <c r="E70" i="90"/>
  <c r="E71" i="90" s="1"/>
  <c r="E72" i="90" s="1"/>
  <c r="F61" i="90"/>
  <c r="E61" i="90"/>
  <c r="F30" i="89"/>
  <c r="E30" i="89"/>
  <c r="F30" i="88"/>
  <c r="E30" i="88"/>
  <c r="F26" i="88"/>
  <c r="E26" i="88"/>
  <c r="E8" i="86"/>
  <c r="G21" i="86"/>
  <c r="E22" i="86"/>
  <c r="F22" i="86"/>
  <c r="F23" i="84"/>
  <c r="F24" i="84" s="1"/>
  <c r="F25" i="84" s="1"/>
  <c r="F26" i="84" s="1"/>
  <c r="F27" i="84" s="1"/>
  <c r="E23" i="84"/>
  <c r="E24" i="84" s="1"/>
  <c r="F20" i="77"/>
  <c r="F21" i="77" s="1"/>
  <c r="F22" i="77" s="1"/>
  <c r="F23" i="77" s="1"/>
  <c r="E20" i="77"/>
  <c r="G19" i="75"/>
  <c r="G20" i="75"/>
  <c r="E21" i="75"/>
  <c r="F21" i="75"/>
  <c r="G24" i="75"/>
  <c r="G25" i="75"/>
  <c r="E26" i="75"/>
  <c r="F26" i="75"/>
  <c r="G29" i="75"/>
  <c r="G30" i="75"/>
  <c r="E31" i="75"/>
  <c r="F31" i="75"/>
  <c r="F39" i="71"/>
  <c r="E39" i="71"/>
  <c r="F75" i="68"/>
  <c r="F45" i="68"/>
  <c r="E45" i="68"/>
  <c r="F31" i="67"/>
  <c r="F32" i="67" s="1"/>
  <c r="F33" i="67" s="1"/>
  <c r="F26" i="65"/>
  <c r="F27" i="65" s="1"/>
  <c r="F28" i="65" s="1"/>
  <c r="F29" i="65" s="1"/>
  <c r="E26" i="65"/>
  <c r="E27" i="65" s="1"/>
  <c r="E28" i="65" s="1"/>
  <c r="E29" i="65" s="1"/>
  <c r="F91" i="62"/>
  <c r="F92" i="62"/>
  <c r="E92" i="62"/>
  <c r="E91" i="62"/>
  <c r="F43" i="62"/>
  <c r="F44" i="62" s="1"/>
  <c r="F45" i="62" s="1"/>
  <c r="F22" i="62"/>
  <c r="E22" i="62"/>
  <c r="G22" i="86" l="1"/>
  <c r="F32" i="75"/>
  <c r="E32" i="75"/>
  <c r="G26" i="75"/>
  <c r="G31" i="75"/>
  <c r="G21" i="75"/>
  <c r="F21" i="57"/>
  <c r="F22" i="57" s="1"/>
  <c r="F66" i="56"/>
  <c r="F50" i="56"/>
  <c r="E50" i="56"/>
  <c r="F26" i="56"/>
  <c r="F20" i="56"/>
  <c r="F21" i="56" s="1"/>
  <c r="F21" i="61"/>
  <c r="E28" i="95"/>
  <c r="G26" i="95"/>
  <c r="G27" i="95"/>
  <c r="E29" i="57"/>
  <c r="G89" i="89"/>
  <c r="E34" i="94"/>
  <c r="E75" i="68"/>
  <c r="G74" i="68"/>
  <c r="G43" i="68"/>
  <c r="G44" i="68"/>
  <c r="E59" i="68"/>
  <c r="G58" i="68"/>
  <c r="G57" i="68"/>
  <c r="G73" i="68"/>
  <c r="E24" i="73"/>
  <c r="E25" i="73" s="1"/>
  <c r="G23" i="73"/>
  <c r="G22" i="73"/>
  <c r="F12" i="65"/>
  <c r="F11" i="65"/>
  <c r="E11" i="65"/>
  <c r="E45" i="70"/>
  <c r="E46" i="70" s="1"/>
  <c r="G44" i="70"/>
  <c r="G35" i="94"/>
  <c r="E41" i="95"/>
  <c r="E42" i="95" s="1"/>
  <c r="E43" i="95" s="1"/>
  <c r="G40" i="95"/>
  <c r="G23" i="95"/>
  <c r="G24" i="95"/>
  <c r="G25" i="95"/>
  <c r="E21" i="57"/>
  <c r="E22" i="57" s="1"/>
  <c r="G20" i="57"/>
  <c r="G21" i="57" s="1"/>
  <c r="G22" i="57" s="1"/>
  <c r="F95" i="93"/>
  <c r="E95" i="93"/>
  <c r="G93" i="93"/>
  <c r="E20" i="71"/>
  <c r="E21" i="71" s="1"/>
  <c r="E22" i="71" s="1"/>
  <c r="E23" i="71" s="1"/>
  <c r="F21" i="71"/>
  <c r="F22" i="71" s="1"/>
  <c r="F23" i="71" s="1"/>
  <c r="F68" i="93"/>
  <c r="E68" i="93"/>
  <c r="G67" i="93"/>
  <c r="G68" i="93" s="1"/>
  <c r="F44" i="100"/>
  <c r="F45" i="100" s="1"/>
  <c r="E44" i="100"/>
  <c r="E45" i="100" s="1"/>
  <c r="G43" i="100"/>
  <c r="G44" i="100" s="1"/>
  <c r="G39" i="100"/>
  <c r="G40" i="100" s="1"/>
  <c r="G35" i="100"/>
  <c r="G36" i="100" s="1"/>
  <c r="G31" i="100"/>
  <c r="G32" i="100" s="1"/>
  <c r="F21" i="100"/>
  <c r="F22" i="100" s="1"/>
  <c r="F23" i="100" s="1"/>
  <c r="F24" i="100" s="1"/>
  <c r="E21" i="100"/>
  <c r="E22" i="100" s="1"/>
  <c r="E23" i="100" s="1"/>
  <c r="E24" i="100" s="1"/>
  <c r="G20" i="100"/>
  <c r="G24" i="62"/>
  <c r="G25" i="62" s="1"/>
  <c r="F25" i="62"/>
  <c r="F26" i="62" s="1"/>
  <c r="F27" i="62" s="1"/>
  <c r="E25" i="62"/>
  <c r="E26" i="62" s="1"/>
  <c r="E27" i="62" s="1"/>
  <c r="G21" i="62"/>
  <c r="G22" i="62" s="1"/>
  <c r="F60" i="62"/>
  <c r="F61" i="62" s="1"/>
  <c r="E60" i="62"/>
  <c r="G59" i="62"/>
  <c r="F52" i="62"/>
  <c r="E52" i="62"/>
  <c r="G51" i="62"/>
  <c r="G52" i="62" s="1"/>
  <c r="F121" i="96"/>
  <c r="E121" i="96"/>
  <c r="G119" i="96"/>
  <c r="G120" i="96"/>
  <c r="E84" i="96"/>
  <c r="G82" i="96"/>
  <c r="G84" i="96" s="1"/>
  <c r="G141" i="96" s="1"/>
  <c r="E71" i="96"/>
  <c r="G70" i="96"/>
  <c r="G71" i="96" s="1"/>
  <c r="E39" i="96"/>
  <c r="F93" i="90"/>
  <c r="E93" i="90"/>
  <c r="E105" i="90"/>
  <c r="G114" i="90"/>
  <c r="G69" i="90"/>
  <c r="G70" i="90" s="1"/>
  <c r="G71" i="90" s="1"/>
  <c r="G72" i="90" s="1"/>
  <c r="F88" i="90"/>
  <c r="E88" i="90"/>
  <c r="G87" i="90"/>
  <c r="G92" i="90"/>
  <c r="G104" i="90"/>
  <c r="G105" i="90" s="1"/>
  <c r="G31" i="74"/>
  <c r="G55" i="67"/>
  <c r="E31" i="67"/>
  <c r="E32" i="67" s="1"/>
  <c r="E33" i="67" s="1"/>
  <c r="G30" i="67"/>
  <c r="E20" i="56"/>
  <c r="E21" i="56" s="1"/>
  <c r="E66" i="56"/>
  <c r="F55" i="56"/>
  <c r="E55" i="56"/>
  <c r="G54" i="56"/>
  <c r="F38" i="56"/>
  <c r="F39" i="56" s="1"/>
  <c r="E38" i="56"/>
  <c r="E39" i="56" s="1"/>
  <c r="G37" i="56"/>
  <c r="G38" i="56" s="1"/>
  <c r="G39" i="56" s="1"/>
  <c r="G49" i="56"/>
  <c r="G50" i="56" s="1"/>
  <c r="F44" i="56"/>
  <c r="F45" i="56" s="1"/>
  <c r="E44" i="56"/>
  <c r="E45" i="56" s="1"/>
  <c r="G43" i="56"/>
  <c r="E25" i="56"/>
  <c r="G25" i="56" s="1"/>
  <c r="G26" i="56" s="1"/>
  <c r="G19" i="56"/>
  <c r="G18" i="56"/>
  <c r="F72" i="56"/>
  <c r="E72" i="56"/>
  <c r="G71" i="56"/>
  <c r="G70" i="56"/>
  <c r="G69" i="56"/>
  <c r="G65" i="56"/>
  <c r="G66" i="56" s="1"/>
  <c r="F134" i="93"/>
  <c r="F135" i="93" s="1"/>
  <c r="E134" i="93"/>
  <c r="E135" i="93" s="1"/>
  <c r="G133" i="93"/>
  <c r="G134" i="93" s="1"/>
  <c r="G135" i="93" s="1"/>
  <c r="G49" i="92"/>
  <c r="E35" i="92"/>
  <c r="E36" i="92" s="1"/>
  <c r="G34" i="92"/>
  <c r="G35" i="92" s="1"/>
  <c r="G36" i="92" s="1"/>
  <c r="E29" i="92"/>
  <c r="G28" i="92"/>
  <c r="G29" i="92" s="1"/>
  <c r="G30" i="92" s="1"/>
  <c r="E122" i="93"/>
  <c r="G121" i="93"/>
  <c r="G120" i="93"/>
  <c r="F45" i="70"/>
  <c r="F46" i="70" s="1"/>
  <c r="G43" i="70"/>
  <c r="G36" i="70"/>
  <c r="G32" i="70"/>
  <c r="G28" i="70"/>
  <c r="G24" i="70"/>
  <c r="G19" i="100"/>
  <c r="G22" i="84"/>
  <c r="G95" i="93" l="1"/>
  <c r="G94" i="93"/>
  <c r="G21" i="100"/>
  <c r="G22" i="100" s="1"/>
  <c r="G23" i="100" s="1"/>
  <c r="G24" i="100" s="1"/>
  <c r="G23" i="84"/>
  <c r="G24" i="84" s="1"/>
  <c r="G25" i="84" s="1"/>
  <c r="G26" i="84" s="1"/>
  <c r="G27" i="84" s="1"/>
  <c r="G11" i="65"/>
  <c r="F73" i="56"/>
  <c r="E73" i="56"/>
  <c r="E141" i="96"/>
  <c r="G45" i="100"/>
  <c r="E36" i="94"/>
  <c r="G122" i="93"/>
  <c r="G32" i="75"/>
  <c r="G20" i="71"/>
  <c r="G21" i="71" s="1"/>
  <c r="G22" i="71" s="1"/>
  <c r="G23" i="71" s="1"/>
  <c r="G45" i="68"/>
  <c r="G26" i="62"/>
  <c r="G27" i="62" s="1"/>
  <c r="F56" i="56"/>
  <c r="E56" i="56"/>
  <c r="G20" i="56"/>
  <c r="G21" i="56" s="1"/>
  <c r="E26" i="56"/>
  <c r="G20" i="81"/>
  <c r="G21" i="81"/>
  <c r="G6" i="65" l="1"/>
  <c r="G7" i="75"/>
  <c r="G6" i="100"/>
  <c r="G6" i="96"/>
  <c r="G6" i="95"/>
  <c r="G6" i="94"/>
  <c r="G6" i="93"/>
  <c r="G6" i="92"/>
  <c r="G6" i="90"/>
  <c r="E9" i="89"/>
  <c r="G6" i="89"/>
  <c r="E9" i="88"/>
  <c r="G6" i="88"/>
  <c r="G6" i="86"/>
  <c r="F9" i="84"/>
  <c r="G6" i="84"/>
  <c r="F9" i="81"/>
  <c r="G6" i="81"/>
  <c r="G6" i="77"/>
  <c r="F10" i="75"/>
  <c r="G6" i="75"/>
  <c r="G6" i="74"/>
  <c r="F9" i="73"/>
  <c r="G6" i="73"/>
  <c r="G6" i="71"/>
  <c r="F9" i="70"/>
  <c r="G6" i="70"/>
  <c r="F9" i="69"/>
  <c r="G6" i="69"/>
  <c r="G6" i="68"/>
  <c r="F9" i="67"/>
  <c r="G6" i="67"/>
  <c r="F9" i="66"/>
  <c r="G6" i="66"/>
  <c r="G7" i="65"/>
  <c r="G6" i="62"/>
  <c r="F9" i="61"/>
  <c r="G6" i="61"/>
  <c r="F9" i="59"/>
  <c r="G6" i="59"/>
  <c r="E9" i="57"/>
  <c r="G6" i="57"/>
  <c r="G5" i="56"/>
  <c r="F46" i="100" l="1"/>
  <c r="F47" i="100" s="1"/>
  <c r="F48" i="100" s="1"/>
  <c r="G46" i="100" l="1"/>
  <c r="G47" i="100" s="1"/>
  <c r="G48" i="100" s="1"/>
  <c r="F8" i="100" s="1"/>
  <c r="E46" i="100"/>
  <c r="E47" i="100" s="1"/>
  <c r="F9" i="100" l="1"/>
  <c r="E48" i="100"/>
  <c r="E49" i="100" s="1"/>
  <c r="F49" i="100"/>
  <c r="E8" i="100" l="1"/>
  <c r="G49" i="100" l="1"/>
  <c r="E9" i="100"/>
  <c r="G9" i="100" s="1"/>
  <c r="G8" i="100"/>
  <c r="G20" i="96" l="1"/>
  <c r="G21" i="96" s="1"/>
  <c r="G22" i="96" s="1"/>
  <c r="G23" i="96" s="1"/>
  <c r="G24" i="96" s="1"/>
  <c r="E21" i="96"/>
  <c r="E22" i="96" s="1"/>
  <c r="E23" i="96" s="1"/>
  <c r="E24" i="96" s="1"/>
  <c r="F21" i="96"/>
  <c r="F22" i="96" s="1"/>
  <c r="F23" i="96" s="1"/>
  <c r="F24" i="96" s="1"/>
  <c r="G31" i="96"/>
  <c r="E32" i="96"/>
  <c r="E33" i="96" s="1"/>
  <c r="E34" i="96" s="1"/>
  <c r="F32" i="96"/>
  <c r="F33" i="96" s="1"/>
  <c r="F34" i="96" s="1"/>
  <c r="G39" i="96"/>
  <c r="G40" i="96"/>
  <c r="G41" i="96"/>
  <c r="E42" i="96"/>
  <c r="E43" i="96" s="1"/>
  <c r="F42" i="96"/>
  <c r="F43" i="96" s="1"/>
  <c r="G47" i="96"/>
  <c r="E48" i="96"/>
  <c r="F48" i="96"/>
  <c r="G51" i="96"/>
  <c r="E52" i="96"/>
  <c r="F52" i="96"/>
  <c r="G56" i="96"/>
  <c r="E57" i="96"/>
  <c r="F57" i="96"/>
  <c r="G60" i="96"/>
  <c r="E61" i="96"/>
  <c r="F61" i="96"/>
  <c r="G72" i="96"/>
  <c r="G73" i="96" s="1"/>
  <c r="E72" i="96"/>
  <c r="E73" i="96" s="1"/>
  <c r="F72" i="96"/>
  <c r="F73" i="96" s="1"/>
  <c r="G88" i="96"/>
  <c r="G89" i="96" s="1"/>
  <c r="E90" i="96"/>
  <c r="F90" i="96"/>
  <c r="G94" i="96"/>
  <c r="G95" i="96" s="1"/>
  <c r="E95" i="96"/>
  <c r="F95" i="96"/>
  <c r="G99" i="96"/>
  <c r="G102" i="96"/>
  <c r="G105" i="96"/>
  <c r="G108" i="96"/>
  <c r="E109" i="96"/>
  <c r="F109" i="96"/>
  <c r="G113" i="96"/>
  <c r="G114" i="96" s="1"/>
  <c r="G115" i="96" s="1"/>
  <c r="E114" i="96"/>
  <c r="E115" i="96" s="1"/>
  <c r="F114" i="96"/>
  <c r="F115" i="96" s="1"/>
  <c r="F122" i="96"/>
  <c r="E122" i="96"/>
  <c r="E123" i="96" l="1"/>
  <c r="F123" i="96"/>
  <c r="F62" i="96"/>
  <c r="F63" i="96" s="1"/>
  <c r="F64" i="96" s="1"/>
  <c r="F65" i="96" s="1"/>
  <c r="F74" i="96" s="1"/>
  <c r="E62" i="96"/>
  <c r="E63" i="96" s="1"/>
  <c r="E64" i="96" s="1"/>
  <c r="E65" i="96" s="1"/>
  <c r="E74" i="96" s="1"/>
  <c r="G52" i="96"/>
  <c r="G90" i="96"/>
  <c r="G121" i="96"/>
  <c r="G122" i="96" s="1"/>
  <c r="G48" i="96"/>
  <c r="G61" i="96"/>
  <c r="G57" i="96"/>
  <c r="G42" i="96"/>
  <c r="G43" i="96" s="1"/>
  <c r="G109" i="96"/>
  <c r="F124" i="96"/>
  <c r="F125" i="96" s="1"/>
  <c r="F126" i="96" s="1"/>
  <c r="G32" i="96"/>
  <c r="G33" i="96" s="1"/>
  <c r="G34" i="96" s="1"/>
  <c r="E124" i="96"/>
  <c r="E125" i="96" s="1"/>
  <c r="E126" i="96" s="1"/>
  <c r="G123" i="96" l="1"/>
  <c r="G62" i="96"/>
  <c r="G63" i="96" s="1"/>
  <c r="G64" i="96" s="1"/>
  <c r="G65" i="96" s="1"/>
  <c r="G74" i="96" s="1"/>
  <c r="E127" i="96"/>
  <c r="F127" i="96"/>
  <c r="G124" i="96"/>
  <c r="G125" i="96" s="1"/>
  <c r="G126" i="96" s="1"/>
  <c r="E8" i="96" l="1"/>
  <c r="F8" i="96"/>
  <c r="G21" i="95"/>
  <c r="G22" i="95"/>
  <c r="F28" i="95"/>
  <c r="F29" i="95" s="1"/>
  <c r="F30" i="95" s="1"/>
  <c r="F31" i="95" s="1"/>
  <c r="F32" i="95" s="1"/>
  <c r="E29" i="95"/>
  <c r="E30" i="95" s="1"/>
  <c r="E31" i="95" s="1"/>
  <c r="G47" i="95"/>
  <c r="E48" i="95"/>
  <c r="E49" i="95" s="1"/>
  <c r="F48" i="95"/>
  <c r="F49" i="95" s="1"/>
  <c r="G28" i="95" l="1"/>
  <c r="F9" i="96"/>
  <c r="G41" i="95"/>
  <c r="G42" i="95" s="1"/>
  <c r="G43" i="95" s="1"/>
  <c r="G29" i="95"/>
  <c r="G30" i="95" s="1"/>
  <c r="G31" i="95" s="1"/>
  <c r="G32" i="95" s="1"/>
  <c r="E8" i="95" s="1"/>
  <c r="G127" i="96"/>
  <c r="G8" i="96"/>
  <c r="E9" i="96"/>
  <c r="G48" i="95"/>
  <c r="G49" i="95" s="1"/>
  <c r="G19" i="94"/>
  <c r="E20" i="94"/>
  <c r="E21" i="94" s="1"/>
  <c r="E22" i="94" s="1"/>
  <c r="F20" i="94"/>
  <c r="F21" i="94" s="1"/>
  <c r="F22" i="94" s="1"/>
  <c r="F23" i="94" s="1"/>
  <c r="G30" i="94"/>
  <c r="G31" i="94"/>
  <c r="G32" i="94"/>
  <c r="G33" i="94"/>
  <c r="G34" i="94"/>
  <c r="F36" i="94"/>
  <c r="F37" i="94" s="1"/>
  <c r="F38" i="94" s="1"/>
  <c r="F39" i="94" s="1"/>
  <c r="F40" i="94" s="1"/>
  <c r="G9" i="96" l="1"/>
  <c r="E9" i="95"/>
  <c r="F50" i="95"/>
  <c r="F51" i="95" s="1"/>
  <c r="F52" i="95" s="1"/>
  <c r="E50" i="95"/>
  <c r="E51" i="95" s="1"/>
  <c r="E52" i="95" s="1"/>
  <c r="G36" i="94"/>
  <c r="G37" i="94" s="1"/>
  <c r="G38" i="94" s="1"/>
  <c r="G39" i="94" s="1"/>
  <c r="G40" i="94" s="1"/>
  <c r="F8" i="94" s="1"/>
  <c r="E32" i="95"/>
  <c r="G50" i="95"/>
  <c r="G51" i="95" s="1"/>
  <c r="G52" i="95" s="1"/>
  <c r="F8" i="95" s="1"/>
  <c r="F9" i="95" s="1"/>
  <c r="E23" i="94"/>
  <c r="G20" i="94"/>
  <c r="G21" i="94" s="1"/>
  <c r="G22" i="94" s="1"/>
  <c r="G23" i="94" s="1"/>
  <c r="F41" i="94"/>
  <c r="G19" i="93"/>
  <c r="G20" i="93" s="1"/>
  <c r="E20" i="93"/>
  <c r="F20" i="93"/>
  <c r="G23" i="93"/>
  <c r="G24" i="93" s="1"/>
  <c r="E24" i="93"/>
  <c r="F24" i="93"/>
  <c r="G32" i="93"/>
  <c r="E33" i="93"/>
  <c r="E34" i="93" s="1"/>
  <c r="F33" i="93"/>
  <c r="F34" i="93" s="1"/>
  <c r="G43" i="93"/>
  <c r="E44" i="93"/>
  <c r="E45" i="93" s="1"/>
  <c r="F44" i="93"/>
  <c r="F45" i="93" s="1"/>
  <c r="G51" i="93"/>
  <c r="G52" i="93" s="1"/>
  <c r="G53" i="93" s="1"/>
  <c r="E52" i="93"/>
  <c r="E53" i="93" s="1"/>
  <c r="F52" i="93"/>
  <c r="F53" i="93" s="1"/>
  <c r="G59" i="93"/>
  <c r="G60" i="93" s="1"/>
  <c r="E60" i="93"/>
  <c r="F60" i="93"/>
  <c r="E61" i="93"/>
  <c r="F61" i="93"/>
  <c r="G75" i="93"/>
  <c r="G76" i="93" s="1"/>
  <c r="E76" i="93"/>
  <c r="F76" i="93"/>
  <c r="G79" i="93"/>
  <c r="G80" i="93" s="1"/>
  <c r="E80" i="93"/>
  <c r="F80" i="93"/>
  <c r="E82" i="93"/>
  <c r="F82" i="93"/>
  <c r="G87" i="93"/>
  <c r="G88" i="93" s="1"/>
  <c r="G89" i="93" s="1"/>
  <c r="E88" i="93"/>
  <c r="E89" i="93" s="1"/>
  <c r="F88" i="93"/>
  <c r="F89" i="93" s="1"/>
  <c r="G99" i="93"/>
  <c r="G100" i="93" s="1"/>
  <c r="G102" i="93" s="1"/>
  <c r="E100" i="93"/>
  <c r="E102" i="93" s="1"/>
  <c r="F100" i="93"/>
  <c r="F102" i="93" s="1"/>
  <c r="G107" i="93"/>
  <c r="G108" i="93" s="1"/>
  <c r="E108" i="93"/>
  <c r="F108" i="93"/>
  <c r="G111" i="93"/>
  <c r="G112" i="93" s="1"/>
  <c r="E112" i="93"/>
  <c r="F112" i="93"/>
  <c r="E123" i="93"/>
  <c r="E124" i="93" s="1"/>
  <c r="F123" i="93"/>
  <c r="F124" i="93" s="1"/>
  <c r="F125" i="93" s="1"/>
  <c r="G141" i="93"/>
  <c r="E142" i="93"/>
  <c r="F142" i="93"/>
  <c r="G8" i="95" l="1"/>
  <c r="G9" i="95"/>
  <c r="F53" i="95"/>
  <c r="G53" i="95"/>
  <c r="G142" i="93"/>
  <c r="G143" i="93"/>
  <c r="G144" i="93"/>
  <c r="E125" i="93"/>
  <c r="F9" i="94"/>
  <c r="E53" i="95"/>
  <c r="E35" i="93"/>
  <c r="E36" i="93" s="1"/>
  <c r="E136" i="93"/>
  <c r="F136" i="93"/>
  <c r="E114" i="93"/>
  <c r="G44" i="93"/>
  <c r="G45" i="93" s="1"/>
  <c r="G61" i="93"/>
  <c r="G123" i="93"/>
  <c r="G124" i="93" s="1"/>
  <c r="G125" i="93" s="1"/>
  <c r="E25" i="93"/>
  <c r="E26" i="93" s="1"/>
  <c r="F114" i="93"/>
  <c r="F46" i="93"/>
  <c r="F54" i="93" s="1"/>
  <c r="F55" i="93" s="1"/>
  <c r="E103" i="93"/>
  <c r="E81" i="93"/>
  <c r="G33" i="93"/>
  <c r="G34" i="93" s="1"/>
  <c r="G114" i="93"/>
  <c r="E46" i="93"/>
  <c r="E54" i="93" s="1"/>
  <c r="E55" i="93" s="1"/>
  <c r="F103" i="93"/>
  <c r="F81" i="93"/>
  <c r="G81" i="93"/>
  <c r="F25" i="93"/>
  <c r="F26" i="93" s="1"/>
  <c r="G103" i="93"/>
  <c r="G25" i="93"/>
  <c r="G26" i="93" s="1"/>
  <c r="F35" i="93"/>
  <c r="F36" i="93" s="1"/>
  <c r="G82" i="93"/>
  <c r="G19" i="92"/>
  <c r="G20" i="92" s="1"/>
  <c r="G21" i="92" s="1"/>
  <c r="E22" i="92"/>
  <c r="E23" i="92" s="1"/>
  <c r="F22" i="92"/>
  <c r="F23" i="92" s="1"/>
  <c r="G37" i="92"/>
  <c r="G38" i="92" s="1"/>
  <c r="E30" i="92"/>
  <c r="F37" i="92"/>
  <c r="F38" i="92" s="1"/>
  <c r="G41" i="94" l="1"/>
  <c r="E8" i="94"/>
  <c r="F145" i="93"/>
  <c r="E145" i="93"/>
  <c r="E69" i="93"/>
  <c r="F69" i="93"/>
  <c r="F8" i="92"/>
  <c r="E37" i="92"/>
  <c r="E38" i="92" s="1"/>
  <c r="E39" i="92" s="1"/>
  <c r="G46" i="93"/>
  <c r="G54" i="93" s="1"/>
  <c r="G55" i="93" s="1"/>
  <c r="G136" i="93"/>
  <c r="G145" i="93" s="1"/>
  <c r="G22" i="92"/>
  <c r="F39" i="92"/>
  <c r="G23" i="92"/>
  <c r="E8" i="92" s="1"/>
  <c r="G35" i="93"/>
  <c r="G36" i="93" s="1"/>
  <c r="F146" i="93" l="1"/>
  <c r="F9" i="92"/>
  <c r="E9" i="94"/>
  <c r="G9" i="94" s="1"/>
  <c r="G8" i="94"/>
  <c r="G69" i="93"/>
  <c r="G146" i="93" s="1"/>
  <c r="G39" i="92"/>
  <c r="G8" i="92"/>
  <c r="E9" i="92"/>
  <c r="F8" i="93"/>
  <c r="E146" i="93"/>
  <c r="G20" i="90"/>
  <c r="G21" i="90"/>
  <c r="E22" i="90"/>
  <c r="E23" i="90" s="1"/>
  <c r="E24" i="90" s="1"/>
  <c r="F22" i="90"/>
  <c r="F23" i="90" s="1"/>
  <c r="F24" i="90" s="1"/>
  <c r="G30" i="90"/>
  <c r="F31" i="90"/>
  <c r="F32" i="90" s="1"/>
  <c r="F33" i="90" s="1"/>
  <c r="G38" i="90"/>
  <c r="E39" i="90"/>
  <c r="E40" i="90" s="1"/>
  <c r="E41" i="90" s="1"/>
  <c r="F39" i="90"/>
  <c r="F40" i="90" s="1"/>
  <c r="F41" i="90" s="1"/>
  <c r="G51" i="90"/>
  <c r="E52" i="90"/>
  <c r="F52" i="90"/>
  <c r="G55" i="90"/>
  <c r="E56" i="90"/>
  <c r="F56" i="90"/>
  <c r="G60" i="90"/>
  <c r="G61" i="90" s="1"/>
  <c r="G79" i="90"/>
  <c r="G80" i="90" s="1"/>
  <c r="G81" i="90" s="1"/>
  <c r="G86" i="90"/>
  <c r="G91" i="90"/>
  <c r="G93" i="90" s="1"/>
  <c r="G96" i="90"/>
  <c r="G99" i="90"/>
  <c r="E100" i="90"/>
  <c r="F100" i="90"/>
  <c r="F101" i="90" s="1"/>
  <c r="G9" i="92" l="1"/>
  <c r="F9" i="93"/>
  <c r="F57" i="90"/>
  <c r="F62" i="90" s="1"/>
  <c r="F63" i="90" s="1"/>
  <c r="F64" i="90" s="1"/>
  <c r="E57" i="90"/>
  <c r="E62" i="90" s="1"/>
  <c r="E63" i="90" s="1"/>
  <c r="E64" i="90" s="1"/>
  <c r="G22" i="90"/>
  <c r="G23" i="90" s="1"/>
  <c r="G24" i="90" s="1"/>
  <c r="G88" i="90"/>
  <c r="E101" i="90"/>
  <c r="E106" i="90" s="1"/>
  <c r="E8" i="93"/>
  <c r="G100" i="90"/>
  <c r="G39" i="90"/>
  <c r="G40" i="90" s="1"/>
  <c r="G41" i="90" s="1"/>
  <c r="G31" i="90"/>
  <c r="G32" i="90" s="1"/>
  <c r="G33" i="90" s="1"/>
  <c r="F106" i="90"/>
  <c r="G56" i="90"/>
  <c r="G52" i="90"/>
  <c r="F42" i="90"/>
  <c r="F43" i="90" s="1"/>
  <c r="E31" i="90"/>
  <c r="E32" i="90" s="1"/>
  <c r="E33" i="90" s="1"/>
  <c r="E42" i="90" s="1"/>
  <c r="E43" i="90" s="1"/>
  <c r="F76" i="89"/>
  <c r="F77" i="89" s="1"/>
  <c r="F78" i="89" s="1"/>
  <c r="E76" i="89"/>
  <c r="E77" i="89" s="1"/>
  <c r="G74" i="89"/>
  <c r="G71" i="89"/>
  <c r="G68" i="89"/>
  <c r="G65" i="89"/>
  <c r="G62" i="89"/>
  <c r="E54" i="89"/>
  <c r="G53" i="89"/>
  <c r="G52" i="89"/>
  <c r="G51" i="89"/>
  <c r="G50" i="89"/>
  <c r="G49" i="89"/>
  <c r="G48" i="89"/>
  <c r="G47" i="89"/>
  <c r="G46" i="89"/>
  <c r="G45" i="89"/>
  <c r="G44" i="89"/>
  <c r="G43" i="89"/>
  <c r="G42" i="89"/>
  <c r="F38" i="89"/>
  <c r="E38" i="89"/>
  <c r="G37" i="89"/>
  <c r="F34" i="89"/>
  <c r="E34" i="89"/>
  <c r="G33" i="89"/>
  <c r="G29" i="89"/>
  <c r="G30" i="89" s="1"/>
  <c r="F26" i="89"/>
  <c r="E26" i="89"/>
  <c r="G25" i="89"/>
  <c r="G24" i="89"/>
  <c r="G23" i="89"/>
  <c r="G22" i="89"/>
  <c r="G21" i="89"/>
  <c r="G101" i="90" l="1"/>
  <c r="G106" i="90" s="1"/>
  <c r="G107" i="90" s="1"/>
  <c r="G57" i="90"/>
  <c r="G62" i="90" s="1"/>
  <c r="G63" i="90" s="1"/>
  <c r="G64" i="90" s="1"/>
  <c r="G42" i="90"/>
  <c r="G43" i="90" s="1"/>
  <c r="E108" i="90"/>
  <c r="E109" i="90" s="1"/>
  <c r="F107" i="90"/>
  <c r="E107" i="90"/>
  <c r="E9" i="93"/>
  <c r="G9" i="93" s="1"/>
  <c r="G8" i="93"/>
  <c r="G54" i="89"/>
  <c r="G76" i="89"/>
  <c r="G77" i="89" s="1"/>
  <c r="G78" i="89" s="1"/>
  <c r="F108" i="90"/>
  <c r="F109" i="90" s="1"/>
  <c r="E39" i="89"/>
  <c r="E78" i="89"/>
  <c r="F39" i="89"/>
  <c r="F55" i="89" s="1"/>
  <c r="F56" i="89" s="1"/>
  <c r="F79" i="89" s="1"/>
  <c r="F80" i="89" s="1"/>
  <c r="F81" i="89" s="1"/>
  <c r="G26" i="89"/>
  <c r="G34" i="89"/>
  <c r="G38" i="89"/>
  <c r="G108" i="90"/>
  <c r="G109" i="90" l="1"/>
  <c r="F8" i="90" s="1"/>
  <c r="E110" i="90"/>
  <c r="E55" i="89"/>
  <c r="E56" i="89" s="1"/>
  <c r="E79" i="89" s="1"/>
  <c r="E80" i="89" s="1"/>
  <c r="E81" i="89" s="1"/>
  <c r="G39" i="89"/>
  <c r="G55" i="89" s="1"/>
  <c r="G56" i="89" s="1"/>
  <c r="G79" i="89" s="1"/>
  <c r="G80" i="89" s="1"/>
  <c r="E8" i="90"/>
  <c r="G81" i="89" l="1"/>
  <c r="F8" i="89"/>
  <c r="F9" i="90"/>
  <c r="E9" i="90"/>
  <c r="G9" i="90" s="1"/>
  <c r="F110" i="90"/>
  <c r="G110" i="90" s="1"/>
  <c r="G8" i="90"/>
  <c r="F9" i="89" l="1"/>
  <c r="G9" i="89" s="1"/>
  <c r="G8" i="89"/>
  <c r="G29" i="88"/>
  <c r="G30" i="88" s="1"/>
  <c r="G25" i="88"/>
  <c r="G26" i="88" s="1"/>
  <c r="F22" i="88"/>
  <c r="F31" i="88" s="1"/>
  <c r="F32" i="88" s="1"/>
  <c r="F33" i="88" s="1"/>
  <c r="F34" i="88" s="1"/>
  <c r="F35" i="88" s="1"/>
  <c r="E22" i="88"/>
  <c r="E31" i="88" s="1"/>
  <c r="E32" i="88" s="1"/>
  <c r="E33" i="88" s="1"/>
  <c r="G21" i="88"/>
  <c r="G20" i="88"/>
  <c r="G22" i="88" l="1"/>
  <c r="G31" i="88" s="1"/>
  <c r="G32" i="88" s="1"/>
  <c r="G33" i="88" s="1"/>
  <c r="G34" i="88" s="1"/>
  <c r="G35" i="88" s="1"/>
  <c r="E34" i="88" l="1"/>
  <c r="F8" i="88" l="1"/>
  <c r="E35" i="88"/>
  <c r="F9" i="88"/>
  <c r="G9" i="88" s="1"/>
  <c r="G8" i="88"/>
  <c r="F27" i="86" l="1"/>
  <c r="F28" i="86" s="1"/>
  <c r="F29" i="86" s="1"/>
  <c r="F30" i="86" s="1"/>
  <c r="F31" i="86" s="1"/>
  <c r="F32" i="86" s="1"/>
  <c r="E27" i="86"/>
  <c r="E28" i="86" s="1"/>
  <c r="G26" i="86"/>
  <c r="G27" i="86" l="1"/>
  <c r="G28" i="86" s="1"/>
  <c r="G29" i="86" s="1"/>
  <c r="G30" i="86" s="1"/>
  <c r="G31" i="86" s="1"/>
  <c r="G32" i="86" s="1"/>
  <c r="F8" i="86" s="1"/>
  <c r="E29" i="86"/>
  <c r="E30" i="86" s="1"/>
  <c r="F9" i="86" l="1"/>
  <c r="E31" i="86"/>
  <c r="E32" i="86" l="1"/>
  <c r="E9" i="86"/>
  <c r="G9" i="86" s="1"/>
  <c r="G8" i="86"/>
  <c r="E25" i="84" l="1"/>
  <c r="E26" i="84" s="1"/>
  <c r="E27" i="84" s="1"/>
  <c r="E8" i="84" l="1"/>
  <c r="G8" i="84" l="1"/>
  <c r="E9" i="84"/>
  <c r="G9" i="84" s="1"/>
  <c r="F22" i="81" l="1"/>
  <c r="F23" i="81" s="1"/>
  <c r="F24" i="81" s="1"/>
  <c r="E22" i="81"/>
  <c r="E23" i="81" s="1"/>
  <c r="E24" i="81" s="1"/>
  <c r="F25" i="81" l="1"/>
  <c r="E25" i="81"/>
  <c r="G22" i="81"/>
  <c r="G23" i="81" s="1"/>
  <c r="G24" i="81" s="1"/>
  <c r="G25" i="81" l="1"/>
  <c r="E8" i="81"/>
  <c r="F33" i="77"/>
  <c r="E33" i="77"/>
  <c r="F32" i="77"/>
  <c r="E32" i="77"/>
  <c r="G31" i="77"/>
  <c r="G33" i="77" s="1"/>
  <c r="E21" i="77"/>
  <c r="E22" i="77" s="1"/>
  <c r="E23" i="77" s="1"/>
  <c r="G19" i="77"/>
  <c r="G20" i="77" s="1"/>
  <c r="G21" i="77" s="1"/>
  <c r="G22" i="77" s="1"/>
  <c r="G23" i="77" s="1"/>
  <c r="G8" i="81" l="1"/>
  <c r="E9" i="81"/>
  <c r="G9" i="81" s="1"/>
  <c r="G35" i="77"/>
  <c r="G36" i="77" s="1"/>
  <c r="G34" i="77"/>
  <c r="F35" i="77"/>
  <c r="F36" i="77" s="1"/>
  <c r="F34" i="77"/>
  <c r="E34" i="77"/>
  <c r="E35" i="77"/>
  <c r="E36" i="77" s="1"/>
  <c r="G32" i="77"/>
  <c r="F8" i="77" l="1"/>
  <c r="F9" i="77" l="1"/>
  <c r="E37" i="77"/>
  <c r="G37" i="77"/>
  <c r="F37" i="77"/>
  <c r="E8" i="77" l="1"/>
  <c r="G8" i="77" l="1"/>
  <c r="E9" i="77"/>
  <c r="G9" i="77" s="1"/>
  <c r="F38" i="75" l="1"/>
  <c r="F39" i="75" s="1"/>
  <c r="F40" i="75" s="1"/>
  <c r="F41" i="75" s="1"/>
  <c r="F42" i="75" s="1"/>
  <c r="F43" i="75" s="1"/>
  <c r="E38" i="75"/>
  <c r="E39" i="75" s="1"/>
  <c r="G37" i="75"/>
  <c r="G38" i="75" l="1"/>
  <c r="G39" i="75" s="1"/>
  <c r="G40" i="75" s="1"/>
  <c r="G41" i="75" s="1"/>
  <c r="G42" i="75" s="1"/>
  <c r="G43" i="75" s="1"/>
  <c r="E40" i="75"/>
  <c r="E41" i="75" s="1"/>
  <c r="E42" i="75" s="1"/>
  <c r="E43" i="75" s="1"/>
  <c r="E9" i="75" l="1"/>
  <c r="F50" i="74"/>
  <c r="F51" i="74" s="1"/>
  <c r="E50" i="74"/>
  <c r="E51" i="74" s="1"/>
  <c r="G49" i="74"/>
  <c r="F37" i="74"/>
  <c r="E37" i="74"/>
  <c r="G36" i="74"/>
  <c r="G35" i="74"/>
  <c r="F32" i="74"/>
  <c r="E32" i="74"/>
  <c r="G30" i="74"/>
  <c r="F27" i="74"/>
  <c r="E27" i="74"/>
  <c r="G26" i="74"/>
  <c r="E23" i="74"/>
  <c r="G22" i="74"/>
  <c r="G21" i="74"/>
  <c r="E10" i="75" l="1"/>
  <c r="G10" i="75" s="1"/>
  <c r="G9" i="75"/>
  <c r="G27" i="74"/>
  <c r="F52" i="74"/>
  <c r="G50" i="74"/>
  <c r="G51" i="74" s="1"/>
  <c r="F38" i="74"/>
  <c r="E38" i="74"/>
  <c r="G23" i="74"/>
  <c r="G32" i="74"/>
  <c r="G37" i="74"/>
  <c r="E52" i="74"/>
  <c r="F53" i="74" l="1"/>
  <c r="F54" i="74" s="1"/>
  <c r="E53" i="74"/>
  <c r="E54" i="74" s="1"/>
  <c r="G52" i="74"/>
  <c r="E39" i="74"/>
  <c r="E40" i="74" s="1"/>
  <c r="F39" i="74"/>
  <c r="F40" i="74" s="1"/>
  <c r="G38" i="74"/>
  <c r="G53" i="74" l="1"/>
  <c r="G54" i="74" s="1"/>
  <c r="F8" i="74" s="1"/>
  <c r="F41" i="74"/>
  <c r="E41" i="74"/>
  <c r="E42" i="74" s="1"/>
  <c r="E55" i="74" s="1"/>
  <c r="G39" i="74"/>
  <c r="G40" i="74" s="1"/>
  <c r="G41" i="74" s="1"/>
  <c r="G42" i="74" s="1"/>
  <c r="F9" i="74" l="1"/>
  <c r="F42" i="74"/>
  <c r="F55" i="74" s="1"/>
  <c r="E8" i="74"/>
  <c r="F24" i="73"/>
  <c r="G21" i="73"/>
  <c r="E26" i="73"/>
  <c r="E27" i="73" s="1"/>
  <c r="E28" i="73" s="1"/>
  <c r="E29" i="73" s="1"/>
  <c r="G55" i="74" l="1"/>
  <c r="G8" i="74"/>
  <c r="E9" i="74"/>
  <c r="G9" i="74" s="1"/>
  <c r="F25" i="73"/>
  <c r="F26" i="73" s="1"/>
  <c r="F27" i="73" s="1"/>
  <c r="F28" i="73" s="1"/>
  <c r="F29" i="73" s="1"/>
  <c r="G20" i="73"/>
  <c r="G24" i="73" s="1"/>
  <c r="G25" i="73" s="1"/>
  <c r="G26" i="73" l="1"/>
  <c r="G27" i="73" s="1"/>
  <c r="G28" i="73" s="1"/>
  <c r="G29" i="73" s="1"/>
  <c r="E8" i="73" s="1"/>
  <c r="G8" i="73" l="1"/>
  <c r="E9" i="73"/>
  <c r="G9" i="73" s="1"/>
  <c r="G38" i="71"/>
  <c r="G39" i="71" s="1"/>
  <c r="F28" i="71"/>
  <c r="F29" i="71" s="1"/>
  <c r="F30" i="71" s="1"/>
  <c r="F31" i="71" s="1"/>
  <c r="E28" i="71"/>
  <c r="E29" i="71" s="1"/>
  <c r="E30" i="71" s="1"/>
  <c r="E31" i="71" s="1"/>
  <c r="G27" i="71"/>
  <c r="G28" i="71" s="1"/>
  <c r="G29" i="71" s="1"/>
  <c r="G30" i="71" s="1"/>
  <c r="G31" i="71" s="1"/>
  <c r="E8" i="71" s="1"/>
  <c r="E9" i="71" l="1"/>
  <c r="E40" i="71"/>
  <c r="E41" i="71" s="1"/>
  <c r="E42" i="71" s="1"/>
  <c r="F40" i="71"/>
  <c r="F41" i="71" s="1"/>
  <c r="F42" i="71" s="1"/>
  <c r="G40" i="71"/>
  <c r="G41" i="71" s="1"/>
  <c r="G42" i="71" l="1"/>
  <c r="F8" i="71" s="1"/>
  <c r="F43" i="71"/>
  <c r="E43" i="71"/>
  <c r="G8" i="71" l="1"/>
  <c r="F9" i="71"/>
  <c r="G9" i="71" s="1"/>
  <c r="G43" i="71"/>
  <c r="F37" i="70" l="1"/>
  <c r="E37" i="70"/>
  <c r="F33" i="70"/>
  <c r="E33" i="70"/>
  <c r="F29" i="70"/>
  <c r="E29" i="70"/>
  <c r="F25" i="70"/>
  <c r="E25" i="70"/>
  <c r="F21" i="70"/>
  <c r="E21" i="70"/>
  <c r="G20" i="70"/>
  <c r="G45" i="70" l="1"/>
  <c r="G46" i="70" s="1"/>
  <c r="G29" i="70"/>
  <c r="G25" i="70"/>
  <c r="G33" i="70"/>
  <c r="G21" i="70"/>
  <c r="G37" i="70"/>
  <c r="F38" i="70"/>
  <c r="F39" i="70" s="1"/>
  <c r="F47" i="70" s="1"/>
  <c r="F48" i="70" s="1"/>
  <c r="F49" i="70" s="1"/>
  <c r="E38" i="70"/>
  <c r="E39" i="70" s="1"/>
  <c r="E47" i="70" s="1"/>
  <c r="E48" i="70" s="1"/>
  <c r="E49" i="70" s="1"/>
  <c r="G38" i="70" l="1"/>
  <c r="G39" i="70" s="1"/>
  <c r="G47" i="70" s="1"/>
  <c r="G48" i="70" s="1"/>
  <c r="G49" i="70" s="1"/>
  <c r="E22" i="69" l="1"/>
  <c r="E23" i="69" s="1"/>
  <c r="E24" i="69" s="1"/>
  <c r="E25" i="69" s="1"/>
  <c r="G21" i="69"/>
  <c r="F22" i="69"/>
  <c r="F23" i="69" s="1"/>
  <c r="F24" i="69" s="1"/>
  <c r="F25" i="69" s="1"/>
  <c r="E8" i="70" l="1"/>
  <c r="G22" i="69"/>
  <c r="G23" i="69" s="1"/>
  <c r="G24" i="69" s="1"/>
  <c r="G25" i="69" s="1"/>
  <c r="E26" i="69" l="1"/>
  <c r="G8" i="70"/>
  <c r="E9" i="70"/>
  <c r="G9" i="70" s="1"/>
  <c r="F26" i="69"/>
  <c r="F76" i="68" l="1"/>
  <c r="F77" i="68" s="1"/>
  <c r="E76" i="68"/>
  <c r="E77" i="68" s="1"/>
  <c r="F67" i="68"/>
  <c r="F68" i="68" s="1"/>
  <c r="E67" i="68"/>
  <c r="E68" i="68" s="1"/>
  <c r="G66" i="68"/>
  <c r="G67" i="68" s="1"/>
  <c r="G68" i="68" s="1"/>
  <c r="F59" i="68"/>
  <c r="F60" i="68" s="1"/>
  <c r="F61" i="68" s="1"/>
  <c r="E60" i="68"/>
  <c r="E61" i="68" s="1"/>
  <c r="G56" i="68"/>
  <c r="F46" i="68"/>
  <c r="F47" i="68" s="1"/>
  <c r="E46" i="68"/>
  <c r="E47" i="68" s="1"/>
  <c r="F37" i="68"/>
  <c r="F38" i="68" s="1"/>
  <c r="E37" i="68"/>
  <c r="E38" i="68" s="1"/>
  <c r="F36" i="68"/>
  <c r="E36" i="68"/>
  <c r="G35" i="68"/>
  <c r="G37" i="68" s="1"/>
  <c r="G38" i="68" s="1"/>
  <c r="F27" i="68"/>
  <c r="F28" i="68" s="1"/>
  <c r="F29" i="68" s="1"/>
  <c r="E27" i="68"/>
  <c r="E28" i="68" s="1"/>
  <c r="E29" i="68" s="1"/>
  <c r="G26" i="68"/>
  <c r="F78" i="68" l="1"/>
  <c r="G26" i="69"/>
  <c r="E8" i="69"/>
  <c r="E78" i="68"/>
  <c r="E79" i="68" s="1"/>
  <c r="F48" i="68"/>
  <c r="F49" i="68" s="1"/>
  <c r="E48" i="68"/>
  <c r="E49" i="68" s="1"/>
  <c r="G75" i="68"/>
  <c r="G76" i="68" s="1"/>
  <c r="G77" i="68" s="1"/>
  <c r="G59" i="68"/>
  <c r="G60" i="68" s="1"/>
  <c r="G61" i="68" s="1"/>
  <c r="G46" i="68"/>
  <c r="G47" i="68" s="1"/>
  <c r="G27" i="68"/>
  <c r="G28" i="68" s="1"/>
  <c r="G29" i="68" s="1"/>
  <c r="G36" i="68"/>
  <c r="G48" i="68" l="1"/>
  <c r="G49" i="68" s="1"/>
  <c r="G78" i="68"/>
  <c r="G79" i="68" s="1"/>
  <c r="F8" i="68" s="1"/>
  <c r="G8" i="69"/>
  <c r="E9" i="69"/>
  <c r="G9" i="69" s="1"/>
  <c r="F79" i="68"/>
  <c r="E80" i="68" l="1"/>
  <c r="F9" i="68"/>
  <c r="F80" i="68"/>
  <c r="F41" i="67" l="1"/>
  <c r="F42" i="67" s="1"/>
  <c r="F43" i="67" s="1"/>
  <c r="F44" i="67" s="1"/>
  <c r="E41" i="67"/>
  <c r="E42" i="67" s="1"/>
  <c r="E43" i="67" s="1"/>
  <c r="E44" i="67" s="1"/>
  <c r="G40" i="67"/>
  <c r="G41" i="67" s="1"/>
  <c r="G42" i="67" s="1"/>
  <c r="G43" i="67" s="1"/>
  <c r="G44" i="67" s="1"/>
  <c r="F22" i="67"/>
  <c r="F23" i="67" s="1"/>
  <c r="F24" i="67" s="1"/>
  <c r="F25" i="67" s="1"/>
  <c r="E22" i="67"/>
  <c r="E23" i="67" s="1"/>
  <c r="E24" i="67" s="1"/>
  <c r="E25" i="67" s="1"/>
  <c r="G21" i="67"/>
  <c r="G31" i="67" l="1"/>
  <c r="G32" i="67" s="1"/>
  <c r="G33" i="67" s="1"/>
  <c r="G80" i="68"/>
  <c r="E8" i="68"/>
  <c r="G22" i="67"/>
  <c r="G23" i="67" s="1"/>
  <c r="G24" i="67" s="1"/>
  <c r="G25" i="67" s="1"/>
  <c r="E9" i="68" l="1"/>
  <c r="G9" i="68" s="1"/>
  <c r="G8" i="68"/>
  <c r="F34" i="67" l="1"/>
  <c r="E34" i="67"/>
  <c r="G34" i="67"/>
  <c r="G45" i="67" s="1"/>
  <c r="G46" i="67" s="1"/>
  <c r="F45" i="67" l="1"/>
  <c r="F46" i="67" s="1"/>
  <c r="E45" i="67"/>
  <c r="E46" i="67" s="1"/>
  <c r="E8" i="67"/>
  <c r="F27" i="66"/>
  <c r="F28" i="66" s="1"/>
  <c r="E27" i="66"/>
  <c r="E28" i="66" s="1"/>
  <c r="G26" i="66"/>
  <c r="G27" i="66" s="1"/>
  <c r="G28" i="66" s="1"/>
  <c r="F21" i="66"/>
  <c r="F22" i="66" s="1"/>
  <c r="E21" i="66"/>
  <c r="E22" i="66" s="1"/>
  <c r="G20" i="66"/>
  <c r="F29" i="66" l="1"/>
  <c r="E29" i="66"/>
  <c r="G8" i="67"/>
  <c r="E9" i="67"/>
  <c r="G9" i="67" s="1"/>
  <c r="G21" i="66"/>
  <c r="G22" i="66" s="1"/>
  <c r="G29" i="66" s="1"/>
  <c r="F30" i="66" l="1"/>
  <c r="E30" i="66"/>
  <c r="G30" i="66"/>
  <c r="G31" i="66" s="1"/>
  <c r="G32" i="66" s="1"/>
  <c r="E31" i="66" l="1"/>
  <c r="E32" i="66" s="1"/>
  <c r="F31" i="66"/>
  <c r="F32" i="66" s="1"/>
  <c r="E8" i="66"/>
  <c r="F24" i="65"/>
  <c r="F25" i="65" s="1"/>
  <c r="E24" i="65"/>
  <c r="E25" i="65" s="1"/>
  <c r="G23" i="65"/>
  <c r="G24" i="65" l="1"/>
  <c r="G25" i="65" s="1"/>
  <c r="G26" i="65"/>
  <c r="G27" i="65" s="1"/>
  <c r="G28" i="65" s="1"/>
  <c r="G29" i="65" s="1"/>
  <c r="G8" i="66"/>
  <c r="E9" i="66"/>
  <c r="G9" i="66" s="1"/>
  <c r="E10" i="65" l="1"/>
  <c r="E12" i="65" l="1"/>
  <c r="G10" i="65"/>
  <c r="G12" i="65" l="1"/>
  <c r="G90" i="62"/>
  <c r="V87" i="62"/>
  <c r="G87" i="62"/>
  <c r="F80" i="62"/>
  <c r="E80" i="62"/>
  <c r="G79" i="62"/>
  <c r="F76" i="62"/>
  <c r="E76" i="62"/>
  <c r="G75" i="62"/>
  <c r="F72" i="62"/>
  <c r="E72" i="62"/>
  <c r="G71" i="62"/>
  <c r="E61" i="62"/>
  <c r="F53" i="62"/>
  <c r="F54" i="62" s="1"/>
  <c r="E53" i="62"/>
  <c r="E54" i="62" s="1"/>
  <c r="G53" i="62"/>
  <c r="G54" i="62" s="1"/>
  <c r="E43" i="62"/>
  <c r="E44" i="62" s="1"/>
  <c r="E45" i="62" s="1"/>
  <c r="G42" i="62"/>
  <c r="G43" i="62" s="1"/>
  <c r="G44" i="62" s="1"/>
  <c r="G45" i="62" s="1"/>
  <c r="G35" i="62"/>
  <c r="F32" i="62"/>
  <c r="F36" i="62" s="1"/>
  <c r="F37" i="62" s="1"/>
  <c r="E32" i="62"/>
  <c r="E36" i="62" s="1"/>
  <c r="E37" i="62" s="1"/>
  <c r="G31" i="62"/>
  <c r="G92" i="62" l="1"/>
  <c r="G91" i="62"/>
  <c r="F81" i="62"/>
  <c r="F82" i="62" s="1"/>
  <c r="F93" i="62" s="1"/>
  <c r="F94" i="62" s="1"/>
  <c r="F95" i="62" s="1"/>
  <c r="E81" i="62"/>
  <c r="E82" i="62" s="1"/>
  <c r="E93" i="62" s="1"/>
  <c r="E94" i="62" s="1"/>
  <c r="E95" i="62" s="1"/>
  <c r="G60" i="62"/>
  <c r="G61" i="62" s="1"/>
  <c r="G32" i="62"/>
  <c r="G36" i="62" s="1"/>
  <c r="G37" i="62" s="1"/>
  <c r="G72" i="62"/>
  <c r="G76" i="62"/>
  <c r="G80" i="62"/>
  <c r="F55" i="62"/>
  <c r="F62" i="62" s="1"/>
  <c r="F63" i="62" s="1"/>
  <c r="E55" i="62"/>
  <c r="E62" i="62" s="1"/>
  <c r="E63" i="62" s="1"/>
  <c r="G81" i="62" l="1"/>
  <c r="G82" i="62" s="1"/>
  <c r="G93" i="62" s="1"/>
  <c r="G94" i="62" s="1"/>
  <c r="G95" i="62" s="1"/>
  <c r="G55" i="62"/>
  <c r="G62" i="62" s="1"/>
  <c r="G63" i="62" s="1"/>
  <c r="E8" i="62" s="1"/>
  <c r="E9" i="62" l="1"/>
  <c r="F8" i="62"/>
  <c r="E96" i="62"/>
  <c r="F96" i="62" l="1"/>
  <c r="G96" i="62"/>
  <c r="G8" i="62"/>
  <c r="F9" i="62"/>
  <c r="G9" i="62" s="1"/>
  <c r="F22" i="61"/>
  <c r="F23" i="61" s="1"/>
  <c r="E22" i="61"/>
  <c r="E23" i="61" s="1"/>
  <c r="G21" i="61"/>
  <c r="G22" i="61" l="1"/>
  <c r="G23" i="61" s="1"/>
  <c r="E24" i="61"/>
  <c r="E25" i="61" s="1"/>
  <c r="E26" i="61" s="1"/>
  <c r="F24" i="61"/>
  <c r="G24" i="61" l="1"/>
  <c r="G25" i="61" s="1"/>
  <c r="F25" i="61"/>
  <c r="F26" i="61" s="1"/>
  <c r="G26" i="61" l="1"/>
  <c r="E8" i="61"/>
  <c r="F20" i="59"/>
  <c r="F21" i="59" s="1"/>
  <c r="F22" i="59" s="1"/>
  <c r="F23" i="59" s="1"/>
  <c r="F24" i="59" s="1"/>
  <c r="G19" i="59"/>
  <c r="G8" i="61" l="1"/>
  <c r="E9" i="61"/>
  <c r="G9" i="61" s="1"/>
  <c r="G20" i="59"/>
  <c r="E20" i="59"/>
  <c r="G21" i="59" l="1"/>
  <c r="G22" i="59" s="1"/>
  <c r="G23" i="59" s="1"/>
  <c r="G24" i="59" s="1"/>
  <c r="E21" i="59"/>
  <c r="E22" i="59" s="1"/>
  <c r="E23" i="59" s="1"/>
  <c r="E24" i="59" s="1"/>
  <c r="E8" i="59" l="1"/>
  <c r="G8" i="59" l="1"/>
  <c r="E9" i="59"/>
  <c r="G9" i="59" s="1"/>
  <c r="F30" i="57" l="1"/>
  <c r="F31" i="57" s="1"/>
  <c r="F32" i="57" s="1"/>
  <c r="F33" i="57" s="1"/>
  <c r="E30" i="57"/>
  <c r="E31" i="57" s="1"/>
  <c r="E32" i="57" s="1"/>
  <c r="E33" i="57" s="1"/>
  <c r="G29" i="57"/>
  <c r="E23" i="57" l="1"/>
  <c r="E34" i="57" s="1"/>
  <c r="E35" i="57" s="1"/>
  <c r="E36" i="57" s="1"/>
  <c r="F23" i="57"/>
  <c r="F34" i="57" s="1"/>
  <c r="F35" i="57" s="1"/>
  <c r="F36" i="57" s="1"/>
  <c r="G30" i="57"/>
  <c r="G31" i="57" s="1"/>
  <c r="G32" i="57" s="1"/>
  <c r="G33" i="57" s="1"/>
  <c r="G23" i="57" l="1"/>
  <c r="G34" i="57" s="1"/>
  <c r="G35" i="57" s="1"/>
  <c r="G36" i="57" s="1"/>
  <c r="F8" i="57" s="1"/>
  <c r="F9" i="57" l="1"/>
  <c r="G9" i="57" s="1"/>
  <c r="G8" i="57"/>
  <c r="F31" i="56" l="1"/>
  <c r="F32" i="56" s="1"/>
  <c r="F33" i="56" s="1"/>
  <c r="E31" i="56"/>
  <c r="E32" i="56" s="1"/>
  <c r="G30" i="56"/>
  <c r="G44" i="56" l="1"/>
  <c r="G45" i="56" s="1"/>
  <c r="G55" i="56"/>
  <c r="G56" i="56" s="1"/>
  <c r="G72" i="56"/>
  <c r="E74" i="56"/>
  <c r="E75" i="56" s="1"/>
  <c r="F74" i="56"/>
  <c r="F75" i="56" s="1"/>
  <c r="G31" i="56"/>
  <c r="G32" i="56" s="1"/>
  <c r="G33" i="56" s="1"/>
  <c r="E33" i="56"/>
  <c r="F57" i="56"/>
  <c r="F58" i="56" s="1"/>
  <c r="F59" i="56" s="1"/>
  <c r="E57" i="56"/>
  <c r="G73" i="56" l="1"/>
  <c r="G74" i="56" s="1"/>
  <c r="E58" i="56"/>
  <c r="E59" i="56" s="1"/>
  <c r="G57" i="56"/>
  <c r="G58" i="56" s="1"/>
  <c r="G59" i="56" s="1"/>
  <c r="G75" i="56" l="1"/>
  <c r="F7" i="56" s="1"/>
  <c r="E76" i="56"/>
  <c r="F76" i="56"/>
  <c r="F8" i="56" l="1"/>
  <c r="G76" i="56" l="1"/>
  <c r="E7" i="56"/>
  <c r="G7" i="56" l="1"/>
  <c r="E8" i="56"/>
  <c r="G8" i="56" s="1"/>
  <c r="E37" i="94" l="1"/>
  <c r="E38" i="94" s="1"/>
  <c r="E39" i="94" s="1"/>
  <c r="E40" i="94" s="1"/>
  <c r="E41" i="94" s="1"/>
</calcChain>
</file>

<file path=xl/comments1.xml><?xml version="1.0" encoding="utf-8"?>
<comments xmlns="http://schemas.openxmlformats.org/spreadsheetml/2006/main">
  <authors>
    <author>BUDGET SECTION</author>
  </authors>
  <commentList>
    <comment ref="D45" authorId="0">
      <text>
        <r>
          <rPr>
            <b/>
            <sz val="8"/>
            <color indexed="81"/>
            <rFont val="Tahoma"/>
            <family val="2"/>
          </rPr>
          <t>BUDGET SECTION:
dif of 3….should be 145933</t>
        </r>
      </text>
    </comment>
  </commentList>
</comments>
</file>

<file path=xl/comments2.xml><?xml version="1.0" encoding="utf-8"?>
<comments xmlns="http://schemas.openxmlformats.org/spreadsheetml/2006/main">
  <authors>
    <author>BUDGET SECTION</author>
  </authors>
  <commentList>
    <comment ref="U94" authorId="0">
      <text>
        <r>
          <rPr>
            <b/>
            <sz val="8"/>
            <color indexed="81"/>
            <rFont val="Tahoma"/>
            <family val="2"/>
          </rPr>
          <t>BUDGET SECTION:
70 % increase for MR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M25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Code should be 34110230</t>
        </r>
      </text>
    </comment>
  </commentList>
</comments>
</file>

<file path=xl/comments4.xml><?xml version="1.0" encoding="utf-8"?>
<comments xmlns="http://schemas.openxmlformats.org/spreadsheetml/2006/main">
  <authors>
    <author>fred hcl</author>
    <author>Lenovo</author>
  </authors>
  <commentList>
    <comment ref="K86" authorId="0">
      <text>
        <r>
          <rPr>
            <b/>
            <sz val="9"/>
            <color indexed="81"/>
            <rFont val="Tahoma"/>
            <family val="2"/>
          </rPr>
          <t>fred hcl:</t>
        </r>
        <r>
          <rPr>
            <sz val="9"/>
            <color indexed="81"/>
            <rFont val="Tahoma"/>
            <family val="2"/>
          </rPr>
          <t xml:space="preserve">
16 employees</t>
        </r>
      </text>
    </comment>
    <comment ref="L86" authorId="0">
      <text>
        <r>
          <rPr>
            <b/>
            <sz val="9"/>
            <color indexed="81"/>
            <rFont val="Tahoma"/>
            <family val="2"/>
          </rPr>
          <t>fred hcl:</t>
        </r>
        <r>
          <rPr>
            <sz val="9"/>
            <color indexed="81"/>
            <rFont val="Tahoma"/>
            <family val="2"/>
          </rPr>
          <t xml:space="preserve">
9 employees</t>
        </r>
      </text>
    </comment>
    <comment ref="L95" authorId="0">
      <text>
        <r>
          <rPr>
            <b/>
            <sz val="9"/>
            <color indexed="81"/>
            <rFont val="Tahoma"/>
            <family val="2"/>
          </rPr>
          <t>fred hcl:</t>
        </r>
        <r>
          <rPr>
            <sz val="9"/>
            <color indexed="81"/>
            <rFont val="Tahoma"/>
            <family val="2"/>
          </rPr>
          <t xml:space="preserve">
5 employees</t>
        </r>
      </text>
    </comment>
    <comment ref="L129" authorId="1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reduced as per direction of PFS on 11.7.2015</t>
        </r>
      </text>
    </comment>
  </commentList>
</comments>
</file>

<file path=xl/sharedStrings.xml><?xml version="1.0" encoding="utf-8"?>
<sst xmlns="http://schemas.openxmlformats.org/spreadsheetml/2006/main" count="3013" uniqueCount="875">
  <si>
    <t>Extension and Farmers' Training</t>
  </si>
  <si>
    <t>DEMAND NO. 11</t>
  </si>
  <si>
    <t>Art and Culture</t>
  </si>
  <si>
    <t>Major Works</t>
  </si>
  <si>
    <t>DEMAND NO. 5</t>
  </si>
  <si>
    <t>CULTURAL  AFFAIRS AND HERITAGE</t>
  </si>
  <si>
    <t>DEVELOPMENT PLANNING, ECONOMIC REFORMS AND NORTH EASTERN COUNCIL AFFAIRS</t>
  </si>
  <si>
    <t>REVENUE</t>
  </si>
  <si>
    <t>CAPITAL</t>
  </si>
  <si>
    <t>I.</t>
  </si>
  <si>
    <t>Original Grant</t>
  </si>
  <si>
    <t>II.</t>
  </si>
  <si>
    <t>Supplementary estimate</t>
  </si>
  <si>
    <t>Capital Outlay on Other Rural Development Programme</t>
  </si>
  <si>
    <t>DEMAND NO. 29</t>
  </si>
  <si>
    <t>CAPITAL SECTION</t>
  </si>
  <si>
    <t>East District</t>
  </si>
  <si>
    <t>West District</t>
  </si>
  <si>
    <t>North District</t>
  </si>
  <si>
    <t>South District</t>
  </si>
  <si>
    <t>Establishment</t>
  </si>
  <si>
    <t>Other Expenditure</t>
  </si>
  <si>
    <t>DEMAND NO. 35</t>
  </si>
  <si>
    <t>RURAL MANAGEMENT AND DEVELOPMENT</t>
  </si>
  <si>
    <t>Elementary Education</t>
  </si>
  <si>
    <t>Secondary Education</t>
  </si>
  <si>
    <t>(Original plus 1st Supplementary)</t>
  </si>
  <si>
    <t>III.</t>
  </si>
  <si>
    <t>Sub-Head under which this Supplementary Grant will be accounted for :-</t>
  </si>
  <si>
    <t>Major/Sub-Major/Minor/Sub/Detailed Heads</t>
  </si>
  <si>
    <t>61.85.53</t>
  </si>
  <si>
    <t>Environmental Forestry and Wildlife</t>
  </si>
  <si>
    <t>Capital Outlay on Tourism</t>
  </si>
  <si>
    <t>DEMAND NO. 39</t>
  </si>
  <si>
    <t>SPORTS AND YOUTH AFFAIRS</t>
  </si>
  <si>
    <t>NON-PLAN</t>
  </si>
  <si>
    <t>ANIMAL HUSBANDRY, LIVESTOCK, FISHERIES AND VETERINARY SERVICES</t>
  </si>
  <si>
    <t>Capital Outlay on Roads &amp; Bridges</t>
  </si>
  <si>
    <t>Minor Irrigation</t>
  </si>
  <si>
    <t>Direction &amp; Administration</t>
  </si>
  <si>
    <t>DEMAND NO. 22</t>
  </si>
  <si>
    <t>LAND REVENUE AND DISASTER MANAGEMENT</t>
  </si>
  <si>
    <t>Food, Storage and Warehousing</t>
  </si>
  <si>
    <t>Food</t>
  </si>
  <si>
    <t>61</t>
  </si>
  <si>
    <t>DEMAND NO. 10</t>
  </si>
  <si>
    <t>Capital Outlay on Education, Sports, Art  and Culture</t>
  </si>
  <si>
    <t>Buildings</t>
  </si>
  <si>
    <t>Transmission &amp; Distribution</t>
  </si>
  <si>
    <t>DEMAND NO. 7</t>
  </si>
  <si>
    <t>HUMAN RESOURCE DEVELOPMENT</t>
  </si>
  <si>
    <t>General Education</t>
  </si>
  <si>
    <t>General</t>
  </si>
  <si>
    <t>03</t>
  </si>
  <si>
    <t>Construction</t>
  </si>
  <si>
    <t>Other Buildings</t>
  </si>
  <si>
    <t>Tourism</t>
  </si>
  <si>
    <t>DEMAND  NO. 1</t>
  </si>
  <si>
    <t>FOOD SECURITY AND AGRICULTURE DEVELOPMENT</t>
  </si>
  <si>
    <t>Crop Husbandry</t>
  </si>
  <si>
    <t>Total</t>
  </si>
  <si>
    <t>Voted</t>
  </si>
  <si>
    <t>PLAN</t>
  </si>
  <si>
    <t>REVENUE SECTION</t>
  </si>
  <si>
    <t>M.H.</t>
  </si>
  <si>
    <t>Direction and Administration</t>
  </si>
  <si>
    <t>Agriculture Department</t>
  </si>
  <si>
    <t>Head Office Establishment</t>
  </si>
  <si>
    <t>Travel Expenses</t>
  </si>
  <si>
    <t>Grants-in-Aid</t>
  </si>
  <si>
    <t>FOREST, ENVIRONMENT AND WILDLIFE MANAGEMENT</t>
  </si>
  <si>
    <t>DEMAND NO. 38</t>
  </si>
  <si>
    <t>SOCIAL JUSTICE, EMPOWERMENT AND WELFARE</t>
  </si>
  <si>
    <t>Welfare of Scheduled Caste, Scheduled Tribes &amp;  Other Backward Classes</t>
  </si>
  <si>
    <t>DEMAND NO. 33</t>
  </si>
  <si>
    <t>WATER SECURITY AND PUBLIC HEALTH ENGINEERING</t>
  </si>
  <si>
    <t>Capital Outlay on Water Supply &amp; 
Sanitation</t>
  </si>
  <si>
    <t>Water Supply</t>
  </si>
  <si>
    <t>MS</t>
  </si>
  <si>
    <t>MSS</t>
  </si>
  <si>
    <t>DS</t>
  </si>
  <si>
    <t xml:space="preserve">% </t>
  </si>
  <si>
    <t>Disc %</t>
  </si>
  <si>
    <t>Charged</t>
  </si>
  <si>
    <t>Capital Outlay on Power Projects</t>
  </si>
  <si>
    <t>Village &amp; Small Industries</t>
  </si>
  <si>
    <t>Road Works</t>
  </si>
  <si>
    <t>DEMAND NO. 13</t>
  </si>
  <si>
    <t>HEALTH CARE, HUMAN SERVICES AND FAMILY WELFARE</t>
  </si>
  <si>
    <t>Medical and Public Health</t>
  </si>
  <si>
    <t>Urban Health Services - Allopathy</t>
  </si>
  <si>
    <t>Promotion of Art &amp; Culture</t>
  </si>
  <si>
    <t>Training</t>
  </si>
  <si>
    <t>DEMAND NO. 19</t>
  </si>
  <si>
    <t>DEMAND NO. 31</t>
  </si>
  <si>
    <t>ENERGY AND POWER</t>
  </si>
  <si>
    <t>a)</t>
  </si>
  <si>
    <t>b)</t>
  </si>
  <si>
    <t>DEMAND NO. 34</t>
  </si>
  <si>
    <t>ROADS AND BRIDGES</t>
  </si>
  <si>
    <t>DEMAND NO. 16</t>
  </si>
  <si>
    <t>COMMERCE AND INDUSTRIES</t>
  </si>
  <si>
    <t>Sports &amp; Youth Services</t>
  </si>
  <si>
    <t>DEMAND NO. 12</t>
  </si>
  <si>
    <t>Forestry and Wild Life</t>
  </si>
  <si>
    <t>Tourist Infrastructure</t>
  </si>
  <si>
    <t>DEMAND NO. 40</t>
  </si>
  <si>
    <t>TOURISM AND CIVIL AVIATION</t>
  </si>
  <si>
    <t>Grants-in-aid</t>
  </si>
  <si>
    <t>Tourist Centre</t>
  </si>
  <si>
    <t>Development Projects</t>
  </si>
  <si>
    <t>-</t>
  </si>
  <si>
    <r>
      <t>(</t>
    </r>
    <r>
      <rPr>
        <i/>
        <sz val="10"/>
        <rFont val="Rupee Foradian"/>
        <family val="2"/>
      </rPr>
      <t>`</t>
    </r>
    <r>
      <rPr>
        <i/>
        <sz val="10"/>
        <rFont val="Times New Roman"/>
        <family val="1"/>
      </rPr>
      <t xml:space="preserve"> in thousand)</t>
    </r>
  </si>
  <si>
    <t>District &amp; Other Roads</t>
  </si>
  <si>
    <t>Office Expenses</t>
  </si>
  <si>
    <t>Other Charges</t>
  </si>
  <si>
    <t>NP-State Sector</t>
  </si>
  <si>
    <t>Normal</t>
  </si>
  <si>
    <t>of the amount now required</t>
  </si>
  <si>
    <t>State Normal</t>
  </si>
  <si>
    <t>Rural Development Department</t>
  </si>
  <si>
    <t>TOTAL</t>
  </si>
  <si>
    <t>DEMAND NO. 2</t>
  </si>
  <si>
    <t xml:space="preserve">NON-PLAN </t>
  </si>
  <si>
    <t>DEMAND NO. 3</t>
  </si>
  <si>
    <t>Maintenance and Repairs</t>
  </si>
  <si>
    <t>Schemes under Non-Lapsable Pool of Central Resources (NLCPR)</t>
  </si>
  <si>
    <t>Schemes Funded under Sikkim Transport Infrastructure Development Fund</t>
  </si>
  <si>
    <t>Education, Sports, Art and Culture</t>
  </si>
  <si>
    <t>Other Administrative Services</t>
  </si>
  <si>
    <t>Minor Works</t>
  </si>
  <si>
    <t>Plant Protection</t>
  </si>
  <si>
    <t>National Mission on Sustainable 
Agriculture</t>
  </si>
  <si>
    <t>National Mission on Agriculture Extension and Technology</t>
  </si>
  <si>
    <t>Others</t>
  </si>
  <si>
    <t>00.44</t>
  </si>
  <si>
    <t>National Livestock Health and Disease Control Programme</t>
  </si>
  <si>
    <t>63.00.11</t>
  </si>
  <si>
    <t>63.00.13</t>
  </si>
  <si>
    <t>Capital Outlay on  Animal Husbandry</t>
  </si>
  <si>
    <t>Veterinary Services and Animal Health</t>
  </si>
  <si>
    <t>00.44.81</t>
  </si>
  <si>
    <t>Capital Outlay on Animal Husbandry</t>
  </si>
  <si>
    <t>Rec</t>
  </si>
  <si>
    <t>Public Works</t>
  </si>
  <si>
    <t>60.00.72</t>
  </si>
  <si>
    <t>61.00.50</t>
  </si>
  <si>
    <t>61.00.53</t>
  </si>
  <si>
    <t>60.00.31</t>
  </si>
  <si>
    <t>60.00.71</t>
  </si>
  <si>
    <t>60.00.82</t>
  </si>
  <si>
    <t>60.00.85</t>
  </si>
  <si>
    <t>DEMAND NO. 6</t>
  </si>
  <si>
    <t>ECCLESIASTICAL</t>
  </si>
  <si>
    <t>Other Social Services</t>
  </si>
  <si>
    <t>Upkeep of Shrines, Temples etc</t>
  </si>
  <si>
    <t>Grants to Monasteries, Shrines and Temples</t>
  </si>
  <si>
    <t>Shrines &amp; Temples</t>
  </si>
  <si>
    <t>60.71.35</t>
  </si>
  <si>
    <t>Grants for Creation of Capital Assets</t>
  </si>
  <si>
    <t>65.00.50</t>
  </si>
  <si>
    <t>00.00.50</t>
  </si>
  <si>
    <t>70.48.76</t>
  </si>
  <si>
    <t>63.00.50</t>
  </si>
  <si>
    <t>Collection Charges</t>
  </si>
  <si>
    <t>Computerization of Food and Civil Supplies and Consumers Affairs Department (NEC)</t>
  </si>
  <si>
    <t>62.00.71</t>
  </si>
  <si>
    <t>Capital Outlay on Medical and Public 
Health</t>
  </si>
  <si>
    <t>Urban Health Services</t>
  </si>
  <si>
    <t>Hospitals and Dispensaries</t>
  </si>
  <si>
    <t>Capital Outlay on Medical &amp; Public 
Health</t>
  </si>
  <si>
    <t>DEMAND NO. 14</t>
  </si>
  <si>
    <t>HOME</t>
  </si>
  <si>
    <t>Administration of Justice</t>
  </si>
  <si>
    <t>Jails</t>
  </si>
  <si>
    <t>DEMAND NO. 15</t>
  </si>
  <si>
    <t>HORTICULTURE AND CASH CROPS DEVELOPMENT</t>
  </si>
  <si>
    <t>Horticulture and Vegetable Crops</t>
  </si>
  <si>
    <t>Industries</t>
  </si>
  <si>
    <t>DEMAND NO. 18</t>
  </si>
  <si>
    <t>INFORMATION TECHNOLOGY</t>
  </si>
  <si>
    <t>Telecommunication and Electronic 
Industries</t>
  </si>
  <si>
    <t>Information Technology  Department</t>
  </si>
  <si>
    <t>JUDICIARY</t>
  </si>
  <si>
    <t>DEMAND NO. 20</t>
  </si>
  <si>
    <t>Civil and Session Courts</t>
  </si>
  <si>
    <t>Civil Court, Gyalshing</t>
  </si>
  <si>
    <t>DEMAND NO. 26</t>
  </si>
  <si>
    <t>MOTOR VEHICLES</t>
  </si>
  <si>
    <t>Taxes on Vehicles</t>
  </si>
  <si>
    <t>Regional Transport Office at 
Gangtok</t>
  </si>
  <si>
    <t>Water Supply &amp; Sanitation</t>
  </si>
  <si>
    <t>Rural Water Supply</t>
  </si>
  <si>
    <t>Other Rural Development Programme</t>
  </si>
  <si>
    <t>Capital Outlay on Water Supply &amp; Sanitation</t>
  </si>
  <si>
    <t>National Rural Drinking Water Programme (NRDWP)</t>
  </si>
  <si>
    <t>DEMAND NO. 37</t>
  </si>
  <si>
    <t>SIKKIM NATIONALISED TRANSPORT</t>
  </si>
  <si>
    <t>Road Transport</t>
  </si>
  <si>
    <t>Sikkim Nationalised Transport</t>
  </si>
  <si>
    <t>61.00.81</t>
  </si>
  <si>
    <t>Welfare of Scheduled Caste, Scheduled Tribes &amp; Other Backward Classes</t>
  </si>
  <si>
    <t>Capital Outlay on Urban Development</t>
  </si>
  <si>
    <t>Integrated Development of Small and Medium Towns</t>
  </si>
  <si>
    <t>Sports and Games</t>
  </si>
  <si>
    <t>Development Activities</t>
  </si>
  <si>
    <t>Capital Outlay on Education, Sports, Art &amp; Culture</t>
  </si>
  <si>
    <t>Sports and Youth Services -Sports Stadia</t>
  </si>
  <si>
    <t>Sports Stadia</t>
  </si>
  <si>
    <t>Stadium,Gymnasium and Playgrounds</t>
  </si>
  <si>
    <t>61.00.93</t>
  </si>
  <si>
    <t>Sports &amp; Stadia</t>
  </si>
  <si>
    <t xml:space="preserve">Infrastructure Development for Destinations and Circuits </t>
  </si>
  <si>
    <t>URBAN DEVELOPMENT &amp; HOUSING</t>
  </si>
  <si>
    <t>DEMAND NO. 41</t>
  </si>
  <si>
    <t>Implementation of Master Plan</t>
  </si>
  <si>
    <t>Projects/Schemes for the benefit of N.E. Region and Sikkim (90:10% CSS)</t>
  </si>
  <si>
    <t>Infrastructure Development and Allied Facilities at Jorethang</t>
  </si>
  <si>
    <t>78.90.53</t>
  </si>
  <si>
    <t>Roads of Inter State or Economic Importance</t>
  </si>
  <si>
    <t>Schemes under NLCPR</t>
  </si>
  <si>
    <t>65.00.96</t>
  </si>
  <si>
    <t>40.00.82</t>
  </si>
  <si>
    <t xml:space="preserve"> National Rural Drinking Water Programme (NRDWP) State Share</t>
  </si>
  <si>
    <t>36.45.73</t>
  </si>
  <si>
    <t>Rural Development</t>
  </si>
  <si>
    <t>Capital Outlay on Other Rural Development  Programme</t>
  </si>
  <si>
    <t>Construction of Bridges</t>
  </si>
  <si>
    <t>36.46.73</t>
  </si>
  <si>
    <t>36.47.73</t>
  </si>
  <si>
    <t>Ecology and Environment</t>
  </si>
  <si>
    <t>Environmental Research and Ecological Regeneration</t>
  </si>
  <si>
    <t>Conservation Programmes</t>
  </si>
  <si>
    <t>0721001003</t>
  </si>
  <si>
    <t>Government Secondary Schools</t>
  </si>
  <si>
    <t>FINANCE, REVENUE AND EXPENDITURE</t>
  </si>
  <si>
    <t>FOOD, CIVIL SUPPLIES &amp; CONSUMER AFFAIRS</t>
  </si>
  <si>
    <t>Schemes Funded under Sikkim Ecology 
Fund</t>
  </si>
  <si>
    <t>SCHEME 1</t>
  </si>
  <si>
    <t>SCHEME 2</t>
  </si>
  <si>
    <t>47</t>
  </si>
  <si>
    <t>State Share for NLCPR</t>
  </si>
  <si>
    <t>Seeds</t>
  </si>
  <si>
    <t>National Oilseed and Oil Palm Mission</t>
  </si>
  <si>
    <t>Rent, Rates &amp; Taxes</t>
  </si>
  <si>
    <t>`</t>
  </si>
  <si>
    <t>Other Agricultural Programmes</t>
  </si>
  <si>
    <t>Others Expenditure</t>
  </si>
  <si>
    <t xml:space="preserve">National Food Security Mission (NFSM) </t>
  </si>
  <si>
    <t>Animal Husbandry</t>
  </si>
  <si>
    <t>0221001003</t>
  </si>
  <si>
    <t>Veterinary Services &amp; Animal Health</t>
  </si>
  <si>
    <t>07.00.82</t>
  </si>
  <si>
    <t>National Livestock Management Programme</t>
  </si>
  <si>
    <t>67.00.11</t>
  </si>
  <si>
    <t>67.00.13</t>
  </si>
  <si>
    <t>Poultry Development</t>
  </si>
  <si>
    <t>08.00.84</t>
  </si>
  <si>
    <t>08.00.85</t>
  </si>
  <si>
    <t>Intensive Poultry Development</t>
  </si>
  <si>
    <t>68.44.90</t>
  </si>
  <si>
    <t xml:space="preserve">Poultry Mission </t>
  </si>
  <si>
    <t>Piggery Development</t>
  </si>
  <si>
    <t>08.00.82</t>
  </si>
  <si>
    <t>Fodder and Feed Development</t>
  </si>
  <si>
    <t>Extension and Training</t>
  </si>
  <si>
    <t>62.00.83</t>
  </si>
  <si>
    <t>00.00.82</t>
  </si>
  <si>
    <t>Office Buildings</t>
  </si>
  <si>
    <t>Building and Housing Department</t>
  </si>
  <si>
    <t>Housing</t>
  </si>
  <si>
    <t>Capital Outlay on Public Works</t>
  </si>
  <si>
    <t>Development of Infrastructure Facilities for Judiciary including Gram Nyayalayas</t>
  </si>
  <si>
    <t>03.45.78</t>
  </si>
  <si>
    <t>60.45.77</t>
  </si>
  <si>
    <t>Skill Development</t>
  </si>
  <si>
    <t>62.00.81</t>
  </si>
  <si>
    <t>62.00.82</t>
  </si>
  <si>
    <t>Teachers' Training</t>
  </si>
  <si>
    <t>Support for Educational Development including Teachers Training and Adult Education</t>
  </si>
  <si>
    <t>State Institute of Education</t>
  </si>
  <si>
    <t>66.00.13</t>
  </si>
  <si>
    <t>Mid Day Meal Programme</t>
  </si>
  <si>
    <t>71.00.72</t>
  </si>
  <si>
    <t>School Lunch/Midday Meal Programme (State Share)</t>
  </si>
  <si>
    <t>Sarva Shiksha Abhiyan (State Share )</t>
  </si>
  <si>
    <t>84.00.31</t>
  </si>
  <si>
    <t>0721001007</t>
  </si>
  <si>
    <t>Rastriya Madhyamik Shiksha Abhiyan</t>
  </si>
  <si>
    <t>66.00.31</t>
  </si>
  <si>
    <t>University &amp; Higher Education</t>
  </si>
  <si>
    <t>Government Colleges &amp; Institutes</t>
  </si>
  <si>
    <t>Rashtriya Uchchatar Shiksha Abhiyan 
( RUSA)</t>
  </si>
  <si>
    <t>68.00.11</t>
  </si>
  <si>
    <t>68.00.13</t>
  </si>
  <si>
    <t>Govt. College &amp; Institutes</t>
  </si>
  <si>
    <t>Adult Education</t>
  </si>
  <si>
    <t>Other Adult Education Programme</t>
  </si>
  <si>
    <t>70.45.76</t>
  </si>
  <si>
    <t>Scheme Financed by NABARD</t>
  </si>
  <si>
    <t>46</t>
  </si>
  <si>
    <t>70.47.76</t>
  </si>
  <si>
    <t>48</t>
  </si>
  <si>
    <t>University and Higher Education</t>
  </si>
  <si>
    <t>64</t>
  </si>
  <si>
    <t>State Share under NLCPR</t>
  </si>
  <si>
    <t>70.64.53</t>
  </si>
  <si>
    <t>65</t>
  </si>
  <si>
    <t>66</t>
  </si>
  <si>
    <t>67</t>
  </si>
  <si>
    <t>Construction of various Schools in Sikkim (SPA)</t>
  </si>
  <si>
    <t>70.67.53</t>
  </si>
  <si>
    <t>81.00.81</t>
  </si>
  <si>
    <t>Treasury &amp; Accounts Administration</t>
  </si>
  <si>
    <t>Social Security &amp; Welfare</t>
  </si>
  <si>
    <t>01</t>
  </si>
  <si>
    <t>National Food Security Mission</t>
  </si>
  <si>
    <t>01.00.75</t>
  </si>
  <si>
    <t>Generating Awareness Amongst the TPDS Beneficiaries (CSS)</t>
  </si>
  <si>
    <t>62.00.72</t>
  </si>
  <si>
    <t>Other General Economic Services</t>
  </si>
  <si>
    <t>Forestry</t>
  </si>
  <si>
    <t>62.00.74</t>
  </si>
  <si>
    <t>Forest Conservation, Development and Regeneration</t>
  </si>
  <si>
    <t>Forest Protection Schemes</t>
  </si>
  <si>
    <t>66.44.72</t>
  </si>
  <si>
    <t>Promotion of Sustainable Forest Management (JICA-EAP)</t>
  </si>
  <si>
    <t>National Mission on Ayush including Mission on Medicinal Plants</t>
  </si>
  <si>
    <t>Wild Life Preservation</t>
  </si>
  <si>
    <t>Environmental Forestry &amp; Wild Life</t>
  </si>
  <si>
    <t>61.00.75</t>
  </si>
  <si>
    <t>00.44.80</t>
  </si>
  <si>
    <t>00.45.78</t>
  </si>
  <si>
    <t>67.00.31</t>
  </si>
  <si>
    <t>69.00.31</t>
  </si>
  <si>
    <t>Rural Health Services-Allopathy</t>
  </si>
  <si>
    <t>60</t>
  </si>
  <si>
    <t>National Rural Health Mission</t>
  </si>
  <si>
    <t>State Health Society, Sikkim</t>
  </si>
  <si>
    <t>60.61.31</t>
  </si>
  <si>
    <t>Rural Health Services Allopathy</t>
  </si>
  <si>
    <t>Allopathy</t>
  </si>
  <si>
    <t>Public Health</t>
  </si>
  <si>
    <t>Establishment of Drug Testing Laboratory under AYUSH (100%CSS)</t>
  </si>
  <si>
    <t>64.00.50</t>
  </si>
  <si>
    <t>Construction of Annex Block for Super Speciality Hospital at  Sochyagang (NLCPR State share)</t>
  </si>
  <si>
    <t>Medical Education, Training and 
Research</t>
  </si>
  <si>
    <t>Construction of Pharmacy College 
(SPA)</t>
  </si>
  <si>
    <t>Public Health Laboratories</t>
  </si>
  <si>
    <t>Sub-Jail, Namchi</t>
  </si>
  <si>
    <t>Other Programmes</t>
  </si>
  <si>
    <t>Horticulture Department</t>
  </si>
  <si>
    <t>16.44.71</t>
  </si>
  <si>
    <t>State share of Centrally Sponsored 
Schemes</t>
  </si>
  <si>
    <t>Floriculture</t>
  </si>
  <si>
    <t>National Handloom Development 
Programme</t>
  </si>
  <si>
    <t>Khadi &amp; Village Industries</t>
  </si>
  <si>
    <t>Sikkim Khadi &amp; Village Industries 
Board</t>
  </si>
  <si>
    <t>Capital Outlay on Consumer 
Industries</t>
  </si>
  <si>
    <t xml:space="preserve">Major Works </t>
  </si>
  <si>
    <t>19.00.13</t>
  </si>
  <si>
    <t>19.00.76</t>
  </si>
  <si>
    <t>State Data Centre (SDC)</t>
  </si>
  <si>
    <t>Surface Water</t>
  </si>
  <si>
    <t>Diversion Schemes</t>
  </si>
  <si>
    <t>Original Works</t>
  </si>
  <si>
    <t>Accelerated Irrigation Benefit Programme 
(State Share)</t>
  </si>
  <si>
    <t>Anti-erosion/Flood Management Works (State Share)</t>
  </si>
  <si>
    <t>60.46.75</t>
  </si>
  <si>
    <t>Accelerated Irrigation Benefit Programme 
(State share)</t>
  </si>
  <si>
    <t>60.47.75</t>
  </si>
  <si>
    <t>60.47.79</t>
  </si>
  <si>
    <t>60.48.75</t>
  </si>
  <si>
    <t>60.48.77</t>
  </si>
  <si>
    <t>60.48.79</t>
  </si>
  <si>
    <t>Flood Control</t>
  </si>
  <si>
    <t>Capital Outlay on Flood Control 
Projects</t>
  </si>
  <si>
    <t>01.800</t>
  </si>
  <si>
    <t>Schemes Financed by NABARD</t>
  </si>
  <si>
    <t>District and Session Court,  West   (Gyalshing)</t>
  </si>
  <si>
    <t>District and Session Court, West    (Gyalshing)</t>
  </si>
  <si>
    <t>Civil Court, Soreng</t>
  </si>
  <si>
    <t>Legal Advisers and Counsels</t>
  </si>
  <si>
    <t>Legal Services Authority</t>
  </si>
  <si>
    <t>State Legal Services Authority</t>
  </si>
  <si>
    <t>67.70.13</t>
  </si>
  <si>
    <t>Repair of Assets Damaged by 18th September Earthquake (SPA)</t>
  </si>
  <si>
    <t>75.00.27</t>
  </si>
  <si>
    <t>Reconstruction of Assets Damaged by 18th September Earthquake (SPA)</t>
  </si>
  <si>
    <t>Urban Water Supply</t>
  </si>
  <si>
    <t>Sewerage and Sanitation</t>
  </si>
  <si>
    <t>Bridges</t>
  </si>
  <si>
    <t>Rehabilitation of Roads</t>
  </si>
  <si>
    <t>75.70.53</t>
  </si>
  <si>
    <t>00.00.60</t>
  </si>
  <si>
    <t>Rajiv Awas Yojana (MOHUPA)</t>
  </si>
  <si>
    <t>19.00.81</t>
  </si>
  <si>
    <t>00.00.51</t>
  </si>
  <si>
    <t>Hydel Generation</t>
  </si>
  <si>
    <t>70.00.71</t>
  </si>
  <si>
    <t>79.71.53</t>
  </si>
  <si>
    <t>46.79.53</t>
  </si>
  <si>
    <t>Schemes under North Eastern Council (NEC)</t>
  </si>
  <si>
    <t>State Share of NEC</t>
  </si>
  <si>
    <t>47.80.53</t>
  </si>
  <si>
    <t>63.00.53</t>
  </si>
  <si>
    <t>State Share of Central Schemes</t>
  </si>
  <si>
    <t>60.00.84</t>
  </si>
  <si>
    <t>63.00.72</t>
  </si>
  <si>
    <t>Other Water Supply Scheme</t>
  </si>
  <si>
    <t>70.00.72</t>
  </si>
  <si>
    <t>Water Supply Scheme for East District</t>
  </si>
  <si>
    <t>73.00.73</t>
  </si>
  <si>
    <t>Augmentation of Water Supply Scheme for Dikling and surrounding area in East Sikkim (SPA)</t>
  </si>
  <si>
    <t>Water Supply Scheme for West District</t>
  </si>
  <si>
    <t>74.00.74</t>
  </si>
  <si>
    <t>Providing Water supply to Chenreji Statue Complex at Sangacholing (SPA)</t>
  </si>
  <si>
    <t>District Roads</t>
  </si>
  <si>
    <t>60.45.79</t>
  </si>
  <si>
    <t>60.45.91</t>
  </si>
  <si>
    <t>External Aided Project</t>
  </si>
  <si>
    <t>60.45.95</t>
  </si>
  <si>
    <t>Special Plan Assistance</t>
  </si>
  <si>
    <t>60.45.98</t>
  </si>
  <si>
    <t>State Share for NEC Schemes</t>
  </si>
  <si>
    <t>60.45.99</t>
  </si>
  <si>
    <t>State Share for NLCPR Schemes</t>
  </si>
  <si>
    <t>60.46.79</t>
  </si>
  <si>
    <t>New Schemes under NABARD</t>
  </si>
  <si>
    <t>Pungdara-Namchi-Bhanjyang Road to Upper Phalidara (3 Kms)</t>
  </si>
  <si>
    <t>Nangdang to Lower Kamrey Mainabotey 
(3 Kms)</t>
  </si>
  <si>
    <t>62.00.73</t>
  </si>
  <si>
    <t xml:space="preserve">Upper Yangyang to Gurung Gumpa (2 Kms) </t>
  </si>
  <si>
    <t>Sripatam Kalungdara Village via Brum Busty (5 Kms)</t>
  </si>
  <si>
    <t>62.00.75</t>
  </si>
  <si>
    <t>Samardung to Burul Busty (3 Kms)</t>
  </si>
  <si>
    <t>62.00.76</t>
  </si>
  <si>
    <t>Link Road Namchi to Chamgoan (3 Kms)</t>
  </si>
  <si>
    <t>62.00.77</t>
  </si>
  <si>
    <t>Link Road Satam to Gangla (3 Kms)</t>
  </si>
  <si>
    <t>62.00.79</t>
  </si>
  <si>
    <t>Link Road Rizey- Namok to Nandok Secondary School (2 Kms)</t>
  </si>
  <si>
    <t>62.00.80</t>
  </si>
  <si>
    <t>Bhusuk PWD Road to Shoteylakha, Bhusuk (2 Kms)</t>
  </si>
  <si>
    <t>Link Road from Tingrithang School to Mamley-Namchi-Sikip -Vok road</t>
  </si>
  <si>
    <t>Link Road from Phidang to Sangtok village, Lower Dzongu (2.5 Kms)</t>
  </si>
  <si>
    <t>Construction of 2.15 Kms Link Road from Yangang -Makha Road to Yangang- Rangang road</t>
  </si>
  <si>
    <t>Construction of Road from Ringchenpong Mangalbarey - Deorali to Upper Chechen Primary School</t>
  </si>
  <si>
    <t>61.66.53</t>
  </si>
  <si>
    <t>76</t>
  </si>
  <si>
    <t>Improvement of Mamring - Tareythang - Rorathang Road in East Sikkim</t>
  </si>
  <si>
    <t>61.76.53</t>
  </si>
  <si>
    <t>80</t>
  </si>
  <si>
    <t>Upgradation of Soreng Kaluk road to Lower Samdong (4Kms) i/c Construction of 2 nos of Steel Bridge</t>
  </si>
  <si>
    <t>61.80.53</t>
  </si>
  <si>
    <t>Carpeting and Upgradation of Various 
Roads</t>
  </si>
  <si>
    <t>Construction of New Road from Ranipool to Lower Samdur  in East Sikkim</t>
  </si>
  <si>
    <t>61.86.53</t>
  </si>
  <si>
    <t>Roads   of   Inter   State   or   Economic   Importance</t>
  </si>
  <si>
    <t>Sanitation Services</t>
  </si>
  <si>
    <t>Swachh Bharat Mission (Gramin) (SBM)</t>
  </si>
  <si>
    <t>Swachh Bharat Mission (SBM) Central 
Share</t>
  </si>
  <si>
    <t xml:space="preserve">Swachh Bharat Mission </t>
  </si>
  <si>
    <t>81.00.82</t>
  </si>
  <si>
    <t>Swachh Bharat Mission (SBM) State Share</t>
  </si>
  <si>
    <t>Rural Employment</t>
  </si>
  <si>
    <t>National Programmes</t>
  </si>
  <si>
    <t>Jawahar Gram Samridhi Yojana</t>
  </si>
  <si>
    <t>National Rural Livelihood Mission (NRLM)</t>
  </si>
  <si>
    <t>37.00.82</t>
  </si>
  <si>
    <t>National Rural Livelihood Mission (NRLM) 
State Share</t>
  </si>
  <si>
    <t>Jawahar Rojgar Yojana</t>
  </si>
  <si>
    <t>Employment Assurance Scheme</t>
  </si>
  <si>
    <t>National Rural Employment Guarantee 
Scheme</t>
  </si>
  <si>
    <t>34.00.82</t>
  </si>
  <si>
    <t>Mahatma Gandhi National Rural Employment Guarantee Act (MGNREGA) State Share</t>
  </si>
  <si>
    <t>36.45.77</t>
  </si>
  <si>
    <t>Schemes under NABARD</t>
  </si>
  <si>
    <t>36.46.82</t>
  </si>
  <si>
    <t>Schemes under NLCPR (State Share)</t>
  </si>
  <si>
    <t>36.48.73</t>
  </si>
  <si>
    <t>00.45.77</t>
  </si>
  <si>
    <t>Schemes funded under NABARD</t>
  </si>
  <si>
    <t>36.73.53</t>
  </si>
  <si>
    <t>Construction of Roads</t>
  </si>
  <si>
    <t>Pradhan Mantri Gram Sadak Yojana (PMGSY)</t>
  </si>
  <si>
    <t>National e-Governance Action Plan 
(NeGAP)</t>
  </si>
  <si>
    <t>Capital Outlay on Road Transport</t>
  </si>
  <si>
    <t>Acquisition of fleet</t>
  </si>
  <si>
    <t>Fleet Purchase</t>
  </si>
  <si>
    <t>Special Component Plan for Scheduled Castes</t>
  </si>
  <si>
    <t>Tribal Area Sub- Plan</t>
  </si>
  <si>
    <t>61.00.76</t>
  </si>
  <si>
    <t>Welfare Board</t>
  </si>
  <si>
    <t>Social Welfare</t>
  </si>
  <si>
    <t>Social Welfare Department</t>
  </si>
  <si>
    <t>Women &amp; Child Welfare Division</t>
  </si>
  <si>
    <t>39.61.13</t>
  </si>
  <si>
    <t>Child Welfare</t>
  </si>
  <si>
    <t>I.C.D.S. Programme (State Share)</t>
  </si>
  <si>
    <t>Other ICDS Programmes</t>
  </si>
  <si>
    <t>63.63.50</t>
  </si>
  <si>
    <t>Welfare of Aged, Infirm &amp; Destitute</t>
  </si>
  <si>
    <t>Schemes under SCP for SC</t>
  </si>
  <si>
    <t>Schemes under TSP</t>
  </si>
  <si>
    <t>00.00.63</t>
  </si>
  <si>
    <t>Capital Outlay on Welfare of Scheduled Castes, Scheduled  Tribes &amp; Other Backward Classes</t>
  </si>
  <si>
    <t>Wefare of Backward Classes</t>
  </si>
  <si>
    <t xml:space="preserve">Scheme for Development of OBC and Denotified Tribes (DNT) and Semi nomadic tribes </t>
  </si>
  <si>
    <t>Welfare of Scheduled Castes, Scheduled  Tribes &amp; Other Backward Classes</t>
  </si>
  <si>
    <t>Capital Outlay on Social Security and 
Welfare</t>
  </si>
  <si>
    <t>39.66.53</t>
  </si>
  <si>
    <t>Organizing 5th North-East Fide Rating Chess Tournament ( NEC)</t>
  </si>
  <si>
    <t>61.00.89</t>
  </si>
  <si>
    <t>Upgradation of Kyongsa Play Ground upto International Standard with Track &amp; Field (SPA)</t>
  </si>
  <si>
    <t>61.00.90</t>
  </si>
  <si>
    <t>61.00.94</t>
  </si>
  <si>
    <t>Development of Archery Complex at Tathangchen and Indoor Gymnasium for Boxing, Taekwondo, Karate, Wushu at Gangtok (NEC)</t>
  </si>
  <si>
    <t>61.00.95</t>
  </si>
  <si>
    <t>Stadium Flood lightning at Paljor Stadium and Installation of Electronic Led  Score Board  at Gangtok (NEC)</t>
  </si>
  <si>
    <t>Tourist Accommodation</t>
  </si>
  <si>
    <t>Promotion and Publicity</t>
  </si>
  <si>
    <t>Tourism Development Activities</t>
  </si>
  <si>
    <t>Tourist Fair &amp; Festival</t>
  </si>
  <si>
    <t>63.00.73</t>
  </si>
  <si>
    <t>Publicity</t>
  </si>
  <si>
    <t>State Share for Centrally Sponsored 
Schemes and ADB</t>
  </si>
  <si>
    <t>Assistance to Housing Board, Corporations etc.</t>
  </si>
  <si>
    <t>Sikkim Housing Board</t>
  </si>
  <si>
    <t>Grants- in- Aid</t>
  </si>
  <si>
    <t>Urban Development</t>
  </si>
  <si>
    <t>State Capital Development (Gangtok)</t>
  </si>
  <si>
    <t>Upkeep of Town</t>
  </si>
  <si>
    <t>62.44.75</t>
  </si>
  <si>
    <t>Development of Inner City Roads (SPA)</t>
  </si>
  <si>
    <t>Other Urban Development Schemes</t>
  </si>
  <si>
    <t>00.45.75</t>
  </si>
  <si>
    <t>Upgradation and Beautification of 14 Bazars (SPA)</t>
  </si>
  <si>
    <t>00.45.76</t>
  </si>
  <si>
    <t>Development of Melli Bazar (SPA)</t>
  </si>
  <si>
    <t>Development of Jorethang Bazar (SPA)</t>
  </si>
  <si>
    <t>National Urban Information System (NUIS) (CSS)</t>
  </si>
  <si>
    <t>21.00.79</t>
  </si>
  <si>
    <t>Swachh Bharat Mission (State share)</t>
  </si>
  <si>
    <t>Schemes under Ministry of Urban Development and HUPA</t>
  </si>
  <si>
    <t>Atal Mission for Rejuvenation and Urban Transformation (AMRUT)</t>
  </si>
  <si>
    <t>82.22.82</t>
  </si>
  <si>
    <t>Atal Mission for Rejuvenation and Urban Transformation (AMRUT) (State share)</t>
  </si>
  <si>
    <t>Housing for All by 2022</t>
  </si>
  <si>
    <t>82.23.82</t>
  </si>
  <si>
    <t>Housing for All by 2022 (State share)</t>
  </si>
  <si>
    <t>Urban Oriented Employment Programme</t>
  </si>
  <si>
    <t>National Urban Livelihood Mission</t>
  </si>
  <si>
    <t>Schemes funded by NABARD</t>
  </si>
  <si>
    <t>72.44.71</t>
  </si>
  <si>
    <t>Development works (NABARD)</t>
  </si>
  <si>
    <t>ADP Project (EAP)</t>
  </si>
  <si>
    <t>75.44.73</t>
  </si>
  <si>
    <t>Development Works</t>
  </si>
  <si>
    <t>Upgradation &amp; beautification including strengthening of roads and jhora training works at Mangan</t>
  </si>
  <si>
    <t>78.87.53</t>
  </si>
  <si>
    <t>Construction of vegetable market (livelihood) cum parking and allied facilities at Singtam</t>
  </si>
  <si>
    <t>78.88.53</t>
  </si>
  <si>
    <t>Pedestrian Track from Upper Rabong connecting bazar, Rabong</t>
  </si>
  <si>
    <t>78.91.53</t>
  </si>
  <si>
    <t>Schemes under NEC</t>
  </si>
  <si>
    <t>Storm Water Disposal for Jorethang Bazar</t>
  </si>
  <si>
    <t>Head office Establishment</t>
  </si>
  <si>
    <t>BUILDINGS AND HOUSING</t>
  </si>
  <si>
    <t>Support for Educational Development including Teachers' Training and Adult Education</t>
  </si>
  <si>
    <t>Mission Mode Project (90% CSS)</t>
  </si>
  <si>
    <t>62.43.81</t>
  </si>
  <si>
    <t>Treasury Computerisation (SIFMS)</t>
  </si>
  <si>
    <t>17.00.83</t>
  </si>
  <si>
    <t>Modernisation &amp; Expansion of Temi Tea Estate (NEC)</t>
  </si>
  <si>
    <t xml:space="preserve">WATER RESOURCES AND RIVER DEVELOPMENT </t>
  </si>
  <si>
    <t>Census Survey and Statistics</t>
  </si>
  <si>
    <t>Surveys and Statistics</t>
  </si>
  <si>
    <t>Unique Identification Scheme</t>
  </si>
  <si>
    <t>Agency charge 2500</t>
  </si>
  <si>
    <t>Upgradation of Government ITI, Namchi into Model ITI</t>
  </si>
  <si>
    <t xml:space="preserve">Construction of 3 Hostels and 3 boundary walls </t>
  </si>
  <si>
    <t xml:space="preserve">Construction of  ITI at Kewzing, South  Sikkim </t>
  </si>
  <si>
    <t>DEMAND NO. 47</t>
  </si>
  <si>
    <t>See page 1 of Vol I of the Demand for Grants for 2016-17</t>
  </si>
  <si>
    <t>See page 45 of Vol III of the Demand for Grants for 2016-17</t>
  </si>
  <si>
    <t>SKILL DEVELOPMENT AND ENTREPRENEURSHIP DEPARTMENT</t>
  </si>
  <si>
    <t>See page 74 of Vol IV of the Demand for Grants for 2016-17</t>
  </si>
  <si>
    <t>See page 44 of Vol IV of the Demand for Grants for 2016-17</t>
  </si>
  <si>
    <t>See page 29 of Vol IV of the Demand for Grants for 2016-17</t>
  </si>
  <si>
    <t>See page 25 of Vol IV of the Demand for Grants for 2016-17</t>
  </si>
  <si>
    <t>See page 1 of Vol IV of the Demand for Grants for 2016-17</t>
  </si>
  <si>
    <t>See page 95 of Vol III of the Demand for Grants for 2016-17</t>
  </si>
  <si>
    <t>See page 71 of Vol III of the Demand for Grants for 2016-17</t>
  </si>
  <si>
    <t>See page 54 of Vol III of the Demand for Grants for 2016-17</t>
  </si>
  <si>
    <t>See page 22 of Vol III of the Demand for Grants for 2016-17</t>
  </si>
  <si>
    <t>See page 6 of Vol III of the Demand for Grants for 2016-17</t>
  </si>
  <si>
    <t>See page 1 of Vol III of the Demand for Grants for 2016-17</t>
  </si>
  <si>
    <t>See page 76 of Vol II of the Demand for Grants for 2016-17</t>
  </si>
  <si>
    <t>See page 69 of Vol II of the Demand for Grants for 2016- 17</t>
  </si>
  <si>
    <t>See page 60 of Vol II of the Demand for Grants for 2016-17</t>
  </si>
  <si>
    <t>See page 62 of Vol II of the Demand for Grants for 2016-17</t>
  </si>
  <si>
    <t>See page 21 of Vol II of the Demand for Grants for 2016 -17</t>
  </si>
  <si>
    <t>See page 1 of Vol II of the Demand for Grants for 2016-17</t>
  </si>
  <si>
    <t>See page 90 of Vol I of the Demand for Grants for 2016-17</t>
  </si>
  <si>
    <t>See page 72 of Vol I of the Demand for Grants for 2016-17</t>
  </si>
  <si>
    <t>See page 49 of Vol I of the Demand for Grants for 2016-17</t>
  </si>
  <si>
    <t>See page 47 of Vol I of the Demand for Grants for 2016-17</t>
  </si>
  <si>
    <t>See page 43 of Vol I of the Demand for Grants for 2016-17</t>
  </si>
  <si>
    <t>See page 29 of Vol I of the Demand for Grants for 2016-17</t>
  </si>
  <si>
    <t>See page 12 of Vol I of the Demand for Grants for 2016-17</t>
  </si>
  <si>
    <t>See page 39 of Vol II of the Demand for Grants for 2016-17</t>
  </si>
  <si>
    <t>See page 44 of Vol II of the Demand for Grants for 2016-17</t>
  </si>
  <si>
    <t>See page 50 of Vol II of the Demand for Grants for 2016-17</t>
  </si>
  <si>
    <t>Note:</t>
  </si>
  <si>
    <t>The estimate also does not include the recoveries shown below which are adjusted in accounts as reduction of expenditure by debit to  :-</t>
  </si>
  <si>
    <t xml:space="preserve">Capital Outlay on Roads &amp; Bridges, 05.901-Deduct amount met from Sikkim Transport Infrastructure Development Fund
</t>
  </si>
  <si>
    <t>The above estimate does not include the recoveries shown below which are adjusted in account as reduction in expenditure by debit to 8235- General &amp; Other Reserve Funds, 200-Other Funds, Special Fund for Compensatory Afforestation and  Ecology Fund and  credit to 2406- Forest &amp; Wild Life, 01-Forestry, 901-Deduct amount met from Special Fund and 3435-Ecology and Environment, 03-Environmental Research and Ecological Regeneration, 901- Deduct amount met from Sikkim Ecology Fund respectively</t>
  </si>
  <si>
    <t>National Highways Accident Relief Service Scheme ( NHARSS) (100% CSS)</t>
  </si>
  <si>
    <t>Road Safety Equipments (100% CSS)</t>
  </si>
  <si>
    <t>(a)</t>
  </si>
  <si>
    <t>The Supplementary is required for</t>
  </si>
  <si>
    <t>(b)</t>
  </si>
  <si>
    <t xml:space="preserve">                                                                                                                                             </t>
  </si>
  <si>
    <t>Aadhaar Enabled Application (100%CSS)</t>
  </si>
  <si>
    <t>The Supplementary is required for:</t>
  </si>
  <si>
    <t>29.00.84</t>
  </si>
  <si>
    <t>*</t>
  </si>
  <si>
    <t>Implementation of  Centrally Sponsored Schemes.</t>
  </si>
  <si>
    <t>Development of Commercial Floriculture in Sikkim ( NEC)</t>
  </si>
  <si>
    <t>The Supplementary is required for :</t>
  </si>
  <si>
    <t xml:space="preserve">Payment of Travelling Expenses </t>
  </si>
  <si>
    <t>43.00.74</t>
  </si>
  <si>
    <t>43.00.75</t>
  </si>
  <si>
    <t>Implementation of Centrally Sponsored Schemes.</t>
  </si>
  <si>
    <t>Weigh Bridge</t>
  </si>
  <si>
    <t>Procurement of four numbers of Tankers funded from STIDF</t>
  </si>
  <si>
    <t>Procurement and Installation of weigh-in Motion funded under STIDF</t>
  </si>
  <si>
    <t>The above estimate does not include the recoveries shown below which are adjusted accounts as reduction of expenditure by debit to 8235- General and Other Reserve funds, 200- Other Funds, 02- Sikkim Transport Infrastructure Development Fund:</t>
  </si>
  <si>
    <t>Deduct amount met from Sikkim Transport Infrastructure Development Fund</t>
  </si>
  <si>
    <t xml:space="preserve"> (c)</t>
  </si>
  <si>
    <t>Implementation of schemes under NABARD</t>
  </si>
  <si>
    <t xml:space="preserve">Construction </t>
  </si>
  <si>
    <t>State Share of ICDS and Special Nutrition Programmes</t>
  </si>
  <si>
    <t>Strengthening of existing Veterinary Hospitals and Dispensaries (SEVHD) (State share)</t>
  </si>
  <si>
    <t>08.00.86</t>
  </si>
  <si>
    <t>Construction of Modern Abattoir at Mazitar (State share)</t>
  </si>
  <si>
    <t>Construction of Modern Abattoir at Gyalshing  (Statel share)</t>
  </si>
  <si>
    <t>Construction of Poultry Processing Unit at Melli Dara, South Sikkim (Statel share)</t>
  </si>
  <si>
    <t>07.00.88</t>
  </si>
  <si>
    <t>07.00.89</t>
  </si>
  <si>
    <t>08.00.87</t>
  </si>
  <si>
    <t>Sub-Mission on Livestock Development (State Share)</t>
  </si>
  <si>
    <t>Sub-Mission on Feed and Fodder Development (State Share)</t>
  </si>
  <si>
    <t>Sub-Mission on Piggery Development in North Eastern Region (State Share)</t>
  </si>
  <si>
    <t>74.44.74</t>
  </si>
  <si>
    <t>Establishment of Regional Veterinary Training Centre (State Share of NEC)</t>
  </si>
  <si>
    <t>Token provision to facilitate Grants-in-Aid to Sikkim Poultry Development Corporation Ltd. This will not entail cash outgo as this would be adjusted through internal adjustments.</t>
  </si>
  <si>
    <t>Matching State Share for corresponding Central Schemes.</t>
  </si>
  <si>
    <t>00.48.85</t>
  </si>
  <si>
    <t>( c)</t>
  </si>
  <si>
    <t>60.47.77</t>
  </si>
  <si>
    <t>Implementation of various schemes under TSP and SCP for SC</t>
  </si>
  <si>
    <t>(d)</t>
  </si>
  <si>
    <t>Procurement of Vehicle for Chairperson OBC and Adviser SJE&amp;WD</t>
  </si>
  <si>
    <t>35.00.82</t>
  </si>
  <si>
    <t>36.46.74</t>
  </si>
  <si>
    <t>36.45.76</t>
  </si>
  <si>
    <t>Construction of approach road to BAC Wok under STIDF</t>
  </si>
  <si>
    <t>Schemes under NLCPR ( State Share)</t>
  </si>
  <si>
    <t>04.00.79</t>
  </si>
  <si>
    <t>Mini Mission I on Oil Seeds 
(State Share)</t>
  </si>
  <si>
    <t>03.00.91</t>
  </si>
  <si>
    <t>03.00.92</t>
  </si>
  <si>
    <t>03.00.89</t>
  </si>
  <si>
    <t>03.00.90</t>
  </si>
  <si>
    <t>03.00.93</t>
  </si>
  <si>
    <t>03.00.94</t>
  </si>
  <si>
    <t>Soil Health Management  (State Share)</t>
  </si>
  <si>
    <t>Rainfed Area Development (State Share)</t>
  </si>
  <si>
    <t>Paramparagat Krishi Vikash Yojana  (State Share)</t>
  </si>
  <si>
    <t>National e- Governance Plan- Agriculture  (State Share)</t>
  </si>
  <si>
    <t>Pradhan Mantri Krishi Sinchayee Yojana (PMKSY) (State Share)</t>
  </si>
  <si>
    <t>Soil Health Card Scheme (State Share)</t>
  </si>
  <si>
    <t>05.00.91</t>
  </si>
  <si>
    <t>Support to State Extension Programmes for Extension Reform Schemes (SAMETI) (State Share)</t>
  </si>
  <si>
    <t>05.00.92</t>
  </si>
  <si>
    <t>Sub-Mission on Agriculture Mechanization (State Share)</t>
  </si>
  <si>
    <t>National Food Security Mission (NFSM) (State Share)</t>
  </si>
  <si>
    <t>01.00.82</t>
  </si>
  <si>
    <t>Rastriya Krishi Vikash Yojana (State Share)</t>
  </si>
  <si>
    <t>02.00.91</t>
  </si>
  <si>
    <t>National Urban Livelihood Mission (State Share)</t>
  </si>
  <si>
    <t>20.00.82</t>
  </si>
  <si>
    <t>62.45.77</t>
  </si>
  <si>
    <t>62.45.78</t>
  </si>
  <si>
    <t>Construction of Link Road TNSS complex and Forest Colony to Indira Bye Pass under STIDF</t>
  </si>
  <si>
    <t>Construction of Link Road from Sokeythang to National Highway under STIDF</t>
  </si>
  <si>
    <t>Improvement and upgradation of Rangpo Bazar (State Share )</t>
  </si>
  <si>
    <t>Infrastructure Development and beautification of Gyalshing Bazaar (State Share)</t>
  </si>
  <si>
    <t>82.44.75</t>
  </si>
  <si>
    <t>82.44.76</t>
  </si>
  <si>
    <t>(c)</t>
  </si>
  <si>
    <t>(f)</t>
  </si>
  <si>
    <t>( e)</t>
  </si>
  <si>
    <t>(g)</t>
  </si>
  <si>
    <t>Implemetation of schemes under NABARD</t>
  </si>
  <si>
    <t>Implemetation of schemes under EAP</t>
  </si>
  <si>
    <t>Purchase of vehicle for SHDB.</t>
  </si>
  <si>
    <t>28.44.82</t>
  </si>
  <si>
    <t xml:space="preserve">Rashtriya Uchchatar Shiksha Abhiyan (RUSA)  (State Share)
</t>
  </si>
  <si>
    <t>25.67.82</t>
  </si>
  <si>
    <t>Strengthening of State Council of Education and Training (State Share)</t>
  </si>
  <si>
    <t>Setting up of District Institutes of Education 
&amp; Training( State Share)</t>
  </si>
  <si>
    <t>25.84.81</t>
  </si>
  <si>
    <t>State Share for DIET/DRCs</t>
  </si>
  <si>
    <t>29.00.85</t>
  </si>
  <si>
    <t>65.00.54</t>
  </si>
  <si>
    <t>Major Works (State Share)</t>
  </si>
  <si>
    <t>66.00.54</t>
  </si>
  <si>
    <t>67.00.54</t>
  </si>
  <si>
    <t>69.00.53</t>
  </si>
  <si>
    <t>Matching State Share against Central Schemes.</t>
  </si>
  <si>
    <t>Composite village and Small Industries and</t>
  </si>
  <si>
    <t>Co-operatives</t>
  </si>
  <si>
    <t>Sikkim State Cooperative Supply and Marketing Federation Ltd. (SIMFED)</t>
  </si>
  <si>
    <t>Grant -in-aid</t>
  </si>
  <si>
    <t>Grant-in-Aid to SIMFED for purchase of 3 nos of utility vehicles for progressive farmers' club of Dzongu, North Sikkim</t>
  </si>
  <si>
    <t>Grants of purchase of vehicle for Chairman, Khadi Board</t>
  </si>
  <si>
    <t>NER Textile Promotion Scheme 
(State Share)</t>
  </si>
  <si>
    <t>49.63.50</t>
  </si>
  <si>
    <t>Sports and Youth Services</t>
  </si>
  <si>
    <t>Tribal Sub-Plan</t>
  </si>
  <si>
    <t>Office complex for Judicial Administration (State Share)</t>
  </si>
  <si>
    <t>Matching State Share for Central Schemes.</t>
  </si>
  <si>
    <t>63.00.94</t>
  </si>
  <si>
    <t>63.00.95</t>
  </si>
  <si>
    <t>63.00.96</t>
  </si>
  <si>
    <t>World Tourism Day ( Central Share)</t>
  </si>
  <si>
    <t xml:space="preserve"> (b)</t>
  </si>
  <si>
    <t>50.81.92</t>
  </si>
  <si>
    <t>Tourist Wayside Amenity, Toilets for all age and differently abled along en-route Nathula in East Sikkim ( Central Share)</t>
  </si>
  <si>
    <t>Implementation of Schemes under Centrally Sponsored Schemes</t>
  </si>
  <si>
    <t>61.00.99</t>
  </si>
  <si>
    <t>Stadium Flood lightning at Paljor Stadium and Installation of Electronic Led  Score Board  at Gangtok ( State share of NEC)</t>
  </si>
  <si>
    <t xml:space="preserve">Construction of Soreng Stadium  ( SPA)
</t>
  </si>
  <si>
    <t xml:space="preserve">Construction of play ground at Mangan (SPA)
</t>
  </si>
  <si>
    <t>Implementation of scheme under NEC.This will not entail cash outgo as this would adjusted through adjustments within the grant.</t>
  </si>
  <si>
    <t>61.00.82</t>
  </si>
  <si>
    <t>State Share of NEC Schemes</t>
  </si>
  <si>
    <t>Matching State Share of Central Schemes</t>
  </si>
  <si>
    <t>Payments of Rents, Rates &amp; Taxes. This will not entail net out go as this would be adjusted within the grant.</t>
  </si>
  <si>
    <t xml:space="preserve">State Service Delivery Gateway </t>
  </si>
  <si>
    <t>19.00.80</t>
  </si>
  <si>
    <t xml:space="preserve">E- District </t>
  </si>
  <si>
    <t>Payment of electricity bills of NIC</t>
  </si>
  <si>
    <t>Matching State Share of Central Schemes.</t>
  </si>
  <si>
    <t>17.00.84</t>
  </si>
  <si>
    <t>Construction of 50 Bedded AYUSH Hospital at Kyongsa ( State Share)</t>
  </si>
  <si>
    <t>State Illness Assistance Fund ( State Share)</t>
  </si>
  <si>
    <t>National Ayush Mission ( State Share)</t>
  </si>
  <si>
    <t>National Ayush Mission ( Central Share)</t>
  </si>
  <si>
    <t>17.00.85</t>
  </si>
  <si>
    <t>Construction of 50 Bedded AYUSH Hospital at Kyongsa ( Central Share)</t>
  </si>
  <si>
    <t>63.00.97</t>
  </si>
  <si>
    <t>63.00.98</t>
  </si>
  <si>
    <t>Yoga Shivir</t>
  </si>
  <si>
    <t>Matching State Share for Centrally Sponsored Schemes.</t>
  </si>
  <si>
    <t>Grants-in-aid  (State Share)</t>
  </si>
  <si>
    <t xml:space="preserve">Rastriya Madhyamik Shiksha Abhiyan </t>
  </si>
  <si>
    <t xml:space="preserve">Spillover provision for  implementation of schemes under Special Plan Assistance </t>
  </si>
  <si>
    <t>The Supplementary is required for implementation of Centrally Sponsored Scheme</t>
  </si>
  <si>
    <t>Implementation of schemes under North Eastern Council</t>
  </si>
  <si>
    <t>Creation of  consumer awareness in the State to carry out PDS related camping under National  Food Security Act.</t>
  </si>
  <si>
    <t>Development of Eco-Tourism&amp; Allied Activities at Chauridara Green Village (State Share)</t>
  </si>
  <si>
    <t xml:space="preserve"> The Supplementary is required for:</t>
  </si>
  <si>
    <t>Implementation of  Sustainable Forest Management under JICA-EAP</t>
  </si>
  <si>
    <t>(c )</t>
  </si>
  <si>
    <t xml:space="preserve">Development of Eco-Tourism &amp; Allied Activities at Chauridara Green Village </t>
  </si>
  <si>
    <t>Implementation of Schemes under Ecology Fund</t>
  </si>
  <si>
    <t>Matching state share for corresponding Centrally Sponsored Schemes</t>
  </si>
  <si>
    <t>Implementation of National Ayush Mission under Centrally Sponsored Schemes</t>
  </si>
  <si>
    <t>Grant in aid to State Health Society, Sikkim</t>
  </si>
  <si>
    <t>Development of Trauma Care Facilities &amp; Emergency Medical Services at Namchi, Singtam &amp; Mangan District Hospitals  under Centrally Sponsored Schemes</t>
  </si>
  <si>
    <t>Spillover provision for implementation of Schemes under Special Plan Schemes</t>
  </si>
  <si>
    <t>Construction of 50 Bedded AYUSH Hospital at Kyongsa under Centrally Sponsored Scheme</t>
  </si>
  <si>
    <t>Other Health Schemes</t>
  </si>
  <si>
    <t>Rashtriya Swasthya Bima Yojana</t>
  </si>
  <si>
    <t>Other Charge ( Central Share)</t>
  </si>
  <si>
    <t>Modernisation and Expansion of Temi Tea Estate under North Eastern Council</t>
  </si>
  <si>
    <t>The Supplementary is required for matching State Share for AIBP, Flood Management Progremme and NABARD.</t>
  </si>
  <si>
    <t>The Supplementary is required for implementation of schemes against unspent balance under Special Plan Assistance.</t>
  </si>
  <si>
    <t>The Supplementary is required for implementaion of schemes under Centrally Sponsored Scheme</t>
  </si>
  <si>
    <t>The Supplementary is required for matching State Share for corresponding Central Schemes under NLCPR and NEC</t>
  </si>
  <si>
    <t>8235- General and Other Reserve funds, 200-Other Funds and Credit to as under:</t>
  </si>
  <si>
    <t>Implementation of schemes under NABARD, Special Plan Assistance, NLCPR and NEC</t>
  </si>
  <si>
    <t>Implementation of schemes Funded under Sikkim Transport Infrastructure Development Fund</t>
  </si>
  <si>
    <t xml:space="preserve">Annual Maintenance contract of Integrated Depot Management System </t>
  </si>
  <si>
    <t>Construction of Hostels for OBC Girls at Dentam Sr. Sec. School, West Sikkim 
( Central Share)</t>
  </si>
  <si>
    <t>The Supplementary  is required for:</t>
  </si>
  <si>
    <t>Participation in Destination North East 
( Central Share)</t>
  </si>
  <si>
    <t xml:space="preserve"> (a)</t>
  </si>
  <si>
    <t xml:space="preserve"> (b) </t>
  </si>
  <si>
    <t xml:space="preserve"> (d)</t>
  </si>
  <si>
    <t xml:space="preserve"> (e)</t>
  </si>
  <si>
    <t>Organising Yoga Shivir</t>
  </si>
  <si>
    <t xml:space="preserve"> (f)</t>
  </si>
  <si>
    <t>Implementation of Externally Aided Project</t>
  </si>
  <si>
    <r>
      <t>(</t>
    </r>
    <r>
      <rPr>
        <i/>
        <sz val="10"/>
        <color theme="1"/>
        <rFont val="Rupee Foradian"/>
        <family val="2"/>
      </rPr>
      <t>`</t>
    </r>
    <r>
      <rPr>
        <i/>
        <sz val="10"/>
        <color theme="1"/>
        <rFont val="Times New Roman"/>
        <family val="1"/>
      </rPr>
      <t xml:space="preserve"> in thousand)</t>
    </r>
  </si>
  <si>
    <t xml:space="preserve">Spillover provision for implementation of schemes  under SPA </t>
  </si>
  <si>
    <t>Spillover provision for implementation of schemes  under CSS</t>
  </si>
  <si>
    <t>Spillover provision for implementation of schemes  under NEC</t>
  </si>
  <si>
    <t>The estimate also does not include the recoveries shown below which are adjusted in accounts as reduction of expenditure by debit to  :-8235- General and Other Reserve funds, 200-Other Funds and Credit to as under:</t>
  </si>
  <si>
    <t>(*) New Sub-Head</t>
  </si>
  <si>
    <t>The supplementary is required for matching State Share for corresponding Centrally Sponsored Schemes.</t>
  </si>
  <si>
    <t>(*) New Sub-Heads</t>
  </si>
  <si>
    <t>(e)</t>
  </si>
  <si>
    <t>16.45.14</t>
  </si>
  <si>
    <t>16.46.14</t>
  </si>
  <si>
    <t>16.47.14</t>
  </si>
  <si>
    <t>16.48.14</t>
  </si>
  <si>
    <t xml:space="preserve">State Share for Centrally Sponsored Schemes </t>
  </si>
  <si>
    <t>5055-</t>
  </si>
  <si>
    <t>*M.H.</t>
  </si>
  <si>
    <t>Fair, Festivals and Publicity</t>
  </si>
  <si>
    <t>Matching State share against all central schemes.</t>
  </si>
  <si>
    <t>Skill  Development Initiative Schemes (State share)</t>
  </si>
  <si>
    <t>60.45.75</t>
  </si>
  <si>
    <t>Accelerated Irrigation Benefit Programme (State Share)</t>
  </si>
  <si>
    <t>Veterinary Council (State Share)</t>
  </si>
  <si>
    <t>(*) New Sub-head</t>
  </si>
  <si>
    <r>
      <t>Settlement of pending bills relating to Samman Bhavan (</t>
    </r>
    <r>
      <rPr>
        <sz val="10"/>
        <rFont val="Rupee Foradian"/>
        <family val="2"/>
      </rPr>
      <t xml:space="preserve">` </t>
    </r>
    <r>
      <rPr>
        <sz val="10"/>
        <rFont val="Times New Roman"/>
        <family val="1"/>
      </rPr>
      <t>11.99 crore) and  Mintokgang (</t>
    </r>
    <r>
      <rPr>
        <sz val="10"/>
        <rFont val="Rupee Foradian"/>
        <family val="2"/>
      </rPr>
      <t>`</t>
    </r>
    <r>
      <rPr>
        <sz val="10"/>
        <rFont val="Times New Roman"/>
        <family val="1"/>
      </rPr>
      <t xml:space="preserve"> 2.00 crore)</t>
    </r>
  </si>
  <si>
    <t>The Supplementary is required for release of Grant in Aid to Lepcha Tradition House at Naga.</t>
  </si>
  <si>
    <t xml:space="preserve">Deduct Amount Met from Ecology Fund </t>
  </si>
  <si>
    <t>(*) New Head</t>
  </si>
  <si>
    <t>(*)  New Sub-head</t>
  </si>
  <si>
    <t>Capital Outlay on Flood Control Projects</t>
  </si>
  <si>
    <t>Advance to District Authorities for Legal Awareness Programmes, Sensitization programme, training programme, etc.</t>
  </si>
  <si>
    <t>Purchase of one vehicle for Family Court under District &amp; Sessions Court, Gyalsing and  payment of office expenses.</t>
  </si>
  <si>
    <t>Implementation of  Centrally Sponsored Schemes for procurement of 100 numbers of breath analyzer.</t>
  </si>
  <si>
    <t>Implementation of water supply schemes against the unspent balance under Special Plan Assistance</t>
  </si>
  <si>
    <t>The Supplementary is required for Matching State Shares for all Central Schemes, NLCPR and Implementation of schemes under NABARD and STIDF</t>
  </si>
  <si>
    <t xml:space="preserve">Capital Outlay on Roads &amp; Bridges 05.901-Deduct amount met from Sikkim Transport Infrastructure Development Fund
</t>
  </si>
  <si>
    <t>Note</t>
  </si>
  <si>
    <t xml:space="preserve">Note </t>
  </si>
  <si>
    <t>View Points at Vantage Location</t>
  </si>
  <si>
    <t>Participation in Destination North East          (State Share)</t>
  </si>
  <si>
    <t xml:space="preserve">Deduct amount met from Sikkim Transport Infrastructure Development Fund
</t>
  </si>
  <si>
    <t>Establishment of Model Career Centres       (MCCs) at Dentam Bazar, Jorethang and Gangtok, State Institute of Capacity Building under  National Career Service Project (Mission Mode Project for Employment Exchanges) (Central Share)</t>
  </si>
  <si>
    <t>Farmers' Training &amp; Extension Programme</t>
  </si>
  <si>
    <t>Sub-Mission on Skill Development Technology, Transfer and Extension (NLM) (State Share)</t>
  </si>
  <si>
    <t>Classical Swine Fever Control Programme (CSF-CP)                     (State Share)</t>
  </si>
  <si>
    <t>Matching State Share against Centrally Sponsored Schemes</t>
  </si>
  <si>
    <t>The Supplementary is required for  implementation of e-Courts mission project</t>
  </si>
  <si>
    <t>Implementation of  Centrally Sponsored Schemes for procurement of 31 numbers of basic life                                        support ambulance.</t>
  </si>
  <si>
    <t>Purchase of Trucks and Tankers (Funded under STIDF)</t>
  </si>
  <si>
    <t>Procurement &amp; Installation of weigh-in-Motion (Funded under STIDF)</t>
  </si>
  <si>
    <t>00.901-</t>
  </si>
  <si>
    <t xml:space="preserve">Spillover provision for implementation of Special Plan Assiatance schemes.  </t>
  </si>
  <si>
    <t>Spillover provision for implementation of NEC schemes.</t>
  </si>
  <si>
    <t>Matching State Share against Central Share of NEC scheme.</t>
  </si>
  <si>
    <t>Construction of Centre of Excellance at Rangpo under Vocational Training Improvement Project (VTIP)</t>
  </si>
  <si>
    <t xml:space="preserve">Construction of Centre of Excellance at Rangpo under Vocational Training Improvement project (VTIP) </t>
  </si>
  <si>
    <t>National e-governance Action Plan (NeGAP)</t>
  </si>
  <si>
    <r>
      <t>Matching State share for NER Textile Promotion Scheme (</t>
    </r>
    <r>
      <rPr>
        <sz val="10"/>
        <rFont val="Rupee Foradian"/>
        <family val="2"/>
      </rPr>
      <t>`</t>
    </r>
    <r>
      <rPr>
        <sz val="10"/>
        <rFont val="Times New Roman"/>
        <family val="1"/>
      </rPr>
      <t xml:space="preserve"> 11.88 lakh) and Technology upgradation                                          (</t>
    </r>
    <r>
      <rPr>
        <sz val="10"/>
        <rFont val="Rupee Foradian"/>
        <family val="2"/>
      </rPr>
      <t>`</t>
    </r>
    <r>
      <rPr>
        <sz val="10"/>
        <rFont val="Times New Roman"/>
        <family val="1"/>
      </rPr>
      <t xml:space="preserve"> 5.50 lakh)</t>
    </r>
  </si>
  <si>
    <t>Construction of Old Age Home at Kitchu Dumra, South Sikkim (Central Share)</t>
  </si>
  <si>
    <r>
      <t xml:space="preserve">The Supplementary is required for release of Grants-in-aid including  </t>
    </r>
    <r>
      <rPr>
        <sz val="10"/>
        <color theme="1"/>
        <rFont val="Rupee Foradian"/>
        <family val="2"/>
      </rPr>
      <t xml:space="preserve">` </t>
    </r>
    <r>
      <rPr>
        <sz val="10"/>
        <color theme="1"/>
        <rFont val="Times New Roman"/>
        <family val="1"/>
      </rPr>
      <t>15.00 lakh to Ruksum Gumpa, Namchi</t>
    </r>
  </si>
  <si>
    <t>31.00.82</t>
  </si>
  <si>
    <t>State Literacy Mission Authority ( SLMA)      (State Share)</t>
  </si>
  <si>
    <t>Development of Trauma Care Facilities &amp; Emergency Medical Services at Namchi, Singtam &amp; Mangan District Hospitals (State Share)</t>
  </si>
  <si>
    <t>Development of Trauma Care Facilities &amp; Emergency Medical Services at Namchi, Singtam &amp; Mangan District Hospitals 
(Central Share)</t>
  </si>
  <si>
    <t>00.46.72</t>
  </si>
  <si>
    <t>Integrated Depot Management System 
(State Share)</t>
  </si>
  <si>
    <t>Construction of Hostels for OBC Girls' at Machong Sr. Sec. School East Sikkim 
(Central share)</t>
  </si>
  <si>
    <t xml:space="preserve">Pradhan Mantri Gram Sadak Yojana (PMGSY)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</si>
</sst>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k_r_-;\-* #,##0.00\ _k_r_-;_-* &quot;-&quot;??\ _k_r_-;_-@_-"/>
    <numFmt numFmtId="167" formatCode="0_)"/>
    <numFmt numFmtId="168" formatCode="0#"/>
    <numFmt numFmtId="169" formatCode="0##"/>
    <numFmt numFmtId="170" formatCode="##"/>
    <numFmt numFmtId="171" formatCode="0000##"/>
    <numFmt numFmtId="172" formatCode="00000#"/>
    <numFmt numFmtId="173" formatCode="00.00#"/>
    <numFmt numFmtId="174" formatCode="00.###"/>
    <numFmt numFmtId="175" formatCode="00.#00"/>
    <numFmt numFmtId="176" formatCode="00.000"/>
    <numFmt numFmtId="177" formatCode="0#.###"/>
    <numFmt numFmtId="178" formatCode="0#.#00"/>
    <numFmt numFmtId="179" formatCode="0#.000"/>
    <numFmt numFmtId="180" formatCode="00.00"/>
    <numFmt numFmtId="181" formatCode="0;[Red]0"/>
    <numFmt numFmtId="182" formatCode="00"/>
    <numFmt numFmtId="183" formatCode="_(* #,##0_);_(* \(#,##0\);_(* &quot;-&quot;??_);_(@_)"/>
    <numFmt numFmtId="184" formatCode="00.0#0"/>
    <numFmt numFmtId="185" formatCode="00#"/>
    <numFmt numFmtId="186" formatCode="##.000"/>
    <numFmt numFmtId="187" formatCode="00.#0"/>
    <numFmt numFmtId="188" formatCode="_ * #,##0_ ;_ * \-#,##0_ ;_ * &quot;-&quot;??_ ;_ @_ "/>
    <numFmt numFmtId="189" formatCode="##.0##"/>
    <numFmt numFmtId="190" formatCode="0#.0##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Courier"/>
      <family val="3"/>
    </font>
    <font>
      <sz val="11"/>
      <name val="Times New Roman"/>
      <family val="1"/>
    </font>
    <font>
      <i/>
      <sz val="10"/>
      <name val="Rupee Foradi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7030A0"/>
      <name val="Times New Roman"/>
      <family val="1"/>
    </font>
    <font>
      <sz val="9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b/>
      <u/>
      <sz val="10"/>
      <color theme="1"/>
      <name val="Times New Roman"/>
      <family val="1"/>
    </font>
    <font>
      <i/>
      <sz val="10"/>
      <color theme="1"/>
      <name val="Rupee Foradian"/>
      <family val="2"/>
    </font>
    <font>
      <sz val="10"/>
      <name val="Rupee Foradian"/>
      <family val="2"/>
    </font>
    <font>
      <sz val="10"/>
      <color theme="1"/>
      <name val="Rupee Foradian"/>
      <family val="2"/>
    </font>
    <font>
      <b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</borders>
  <cellStyleXfs count="10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65" fontId="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7" fillId="0" borderId="0"/>
    <xf numFmtId="0" fontId="16" fillId="0" borderId="0"/>
    <xf numFmtId="0" fontId="16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Alignment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6" fillId="0" borderId="0"/>
    <xf numFmtId="0" fontId="16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6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9" fontId="2" fillId="0" borderId="0" applyFont="0" applyFill="0" applyBorder="0" applyAlignment="0" applyProtection="0"/>
    <xf numFmtId="0" fontId="16" fillId="0" borderId="0"/>
    <xf numFmtId="0" fontId="2" fillId="0" borderId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16" fillId="0" borderId="0"/>
    <xf numFmtId="167" fontId="16" fillId="0" borderId="0"/>
    <xf numFmtId="0" fontId="16" fillId="0" borderId="0"/>
    <xf numFmtId="43" fontId="2" fillId="0" borderId="0" applyFont="0" applyFill="0" applyBorder="0" applyAlignment="0" applyProtection="0"/>
    <xf numFmtId="172" fontId="16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89" fontId="16" fillId="0" borderId="0"/>
  </cellStyleXfs>
  <cellXfs count="2098">
    <xf numFmtId="0" fontId="0" fillId="0" borderId="0" xfId="0"/>
    <xf numFmtId="0" fontId="23" fillId="0" borderId="0" xfId="51" applyFont="1" applyFill="1" applyProtection="1"/>
    <xf numFmtId="0" fontId="23" fillId="0" borderId="0" xfId="51" applyFont="1" applyFill="1" applyBorder="1" applyAlignment="1" applyProtection="1">
      <alignment horizontal="left" vertical="top" wrapText="1"/>
    </xf>
    <xf numFmtId="0" fontId="23" fillId="0" borderId="0" xfId="51" applyFont="1" applyFill="1" applyBorder="1" applyAlignment="1" applyProtection="1">
      <alignment horizontal="right" vertical="top" wrapText="1"/>
    </xf>
    <xf numFmtId="0" fontId="23" fillId="0" borderId="0" xfId="51" applyFont="1" applyFill="1" applyBorder="1" applyAlignment="1" applyProtection="1"/>
    <xf numFmtId="0" fontId="23" fillId="0" borderId="0" xfId="50" applyNumberFormat="1" applyFont="1" applyFill="1" applyBorder="1" applyAlignment="1" applyProtection="1">
      <alignment horizontal="right"/>
    </xf>
    <xf numFmtId="168" fontId="23" fillId="0" borderId="0" xfId="51" applyNumberFormat="1" applyFont="1" applyFill="1" applyBorder="1" applyAlignment="1" applyProtection="1">
      <alignment horizontal="right" vertical="top" wrapText="1"/>
    </xf>
    <xf numFmtId="49" fontId="23" fillId="0" borderId="0" xfId="44" applyNumberFormat="1" applyFont="1" applyFill="1" applyBorder="1" applyAlignment="1">
      <alignment vertical="top"/>
    </xf>
    <xf numFmtId="0" fontId="23" fillId="0" borderId="0" xfId="0" applyFont="1" applyFill="1" applyBorder="1" applyAlignment="1">
      <alignment vertical="top" wrapText="1"/>
    </xf>
    <xf numFmtId="0" fontId="23" fillId="0" borderId="0" xfId="0" applyFont="1" applyFill="1" applyAlignment="1">
      <alignment wrapText="1"/>
    </xf>
    <xf numFmtId="0" fontId="23" fillId="0" borderId="0" xfId="44" applyFont="1" applyFill="1"/>
    <xf numFmtId="0" fontId="23" fillId="0" borderId="0" xfId="44" applyNumberFormat="1" applyFont="1" applyFill="1"/>
    <xf numFmtId="0" fontId="23" fillId="0" borderId="0" xfId="48" applyFont="1" applyFill="1" applyBorder="1" applyAlignment="1">
      <alignment horizontal="left" vertical="top" wrapText="1"/>
    </xf>
    <xf numFmtId="0" fontId="23" fillId="0" borderId="0" xfId="48" applyFont="1" applyFill="1" applyBorder="1" applyAlignment="1">
      <alignment horizontal="right" vertical="top" wrapText="1"/>
    </xf>
    <xf numFmtId="0" fontId="22" fillId="0" borderId="0" xfId="48" applyFont="1" applyFill="1" applyBorder="1" applyAlignment="1" applyProtection="1">
      <alignment horizontal="left" vertical="top" wrapText="1"/>
    </xf>
    <xf numFmtId="0" fontId="23" fillId="0" borderId="0" xfId="48" applyNumberFormat="1" applyFont="1" applyFill="1"/>
    <xf numFmtId="0" fontId="23" fillId="0" borderId="0" xfId="48" applyNumberFormat="1" applyFont="1" applyFill="1" applyAlignment="1">
      <alignment horizontal="right"/>
    </xf>
    <xf numFmtId="0" fontId="23" fillId="0" borderId="0" xfId="48" applyNumberFormat="1" applyFont="1" applyFill="1" applyBorder="1" applyAlignment="1">
      <alignment horizontal="right"/>
    </xf>
    <xf numFmtId="0" fontId="22" fillId="0" borderId="0" xfId="48" applyFont="1" applyFill="1" applyBorder="1" applyAlignment="1">
      <alignment horizontal="right" vertical="top" wrapText="1"/>
    </xf>
    <xf numFmtId="0" fontId="22" fillId="0" borderId="0" xfId="48" applyFont="1" applyFill="1" applyBorder="1" applyAlignment="1">
      <alignment vertical="top" wrapText="1"/>
    </xf>
    <xf numFmtId="168" fontId="23" fillId="0" borderId="0" xfId="48" applyNumberFormat="1" applyFont="1" applyFill="1" applyBorder="1" applyAlignment="1">
      <alignment horizontal="right" vertical="top" wrapText="1"/>
    </xf>
    <xf numFmtId="0" fontId="23" fillId="0" borderId="0" xfId="48" applyFont="1" applyFill="1" applyBorder="1" applyAlignment="1" applyProtection="1">
      <alignment vertical="top" wrapText="1"/>
    </xf>
    <xf numFmtId="0" fontId="23" fillId="0" borderId="0" xfId="48" applyFont="1" applyFill="1" applyBorder="1" applyAlignment="1" applyProtection="1">
      <alignment horizontal="left" vertical="top" wrapText="1"/>
    </xf>
    <xf numFmtId="0" fontId="23" fillId="0" borderId="0" xfId="48" applyNumberFormat="1" applyFont="1" applyFill="1" applyBorder="1" applyAlignment="1" applyProtection="1">
      <alignment horizontal="right"/>
    </xf>
    <xf numFmtId="179" fontId="22" fillId="0" borderId="0" xfId="48" applyNumberFormat="1" applyFont="1" applyFill="1" applyBorder="1" applyAlignment="1">
      <alignment horizontal="right" vertical="top" wrapText="1"/>
    </xf>
    <xf numFmtId="0" fontId="23" fillId="0" borderId="10" xfId="48" applyNumberFormat="1" applyFont="1" applyFill="1" applyBorder="1" applyAlignment="1" applyProtection="1">
      <alignment horizontal="right"/>
    </xf>
    <xf numFmtId="49" fontId="23" fillId="0" borderId="0" xfId="48" applyNumberFormat="1" applyFont="1" applyFill="1" applyBorder="1" applyAlignment="1">
      <alignment horizontal="right" vertical="top" wrapText="1"/>
    </xf>
    <xf numFmtId="0" fontId="23" fillId="0" borderId="10" xfId="48" applyFont="1" applyFill="1" applyBorder="1" applyAlignment="1">
      <alignment horizontal="left" vertical="top" wrapText="1"/>
    </xf>
    <xf numFmtId="0" fontId="23" fillId="0" borderId="10" xfId="48" applyFont="1" applyFill="1" applyBorder="1" applyAlignment="1">
      <alignment horizontal="right" vertical="top" wrapText="1"/>
    </xf>
    <xf numFmtId="0" fontId="22" fillId="0" borderId="10" xfId="48" applyFont="1" applyFill="1" applyBorder="1" applyAlignment="1" applyProtection="1">
      <alignment horizontal="left" vertical="top" wrapText="1"/>
    </xf>
    <xf numFmtId="0" fontId="23" fillId="0" borderId="0" xfId="0" applyFont="1" applyFill="1"/>
    <xf numFmtId="0" fontId="23" fillId="0" borderId="0" xfId="0" applyFont="1" applyFill="1" applyBorder="1"/>
    <xf numFmtId="0" fontId="23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3" fillId="0" borderId="0" xfId="0" applyFont="1" applyFill="1" applyAlignment="1">
      <alignment horizontal="right"/>
    </xf>
    <xf numFmtId="0" fontId="23" fillId="0" borderId="0" xfId="51" applyFont="1" applyFill="1" applyBorder="1" applyAlignment="1" applyProtection="1">
      <alignment vertical="top" wrapText="1"/>
    </xf>
    <xf numFmtId="0" fontId="23" fillId="0" borderId="10" xfId="0" applyFont="1" applyFill="1" applyBorder="1"/>
    <xf numFmtId="0" fontId="22" fillId="0" borderId="10" xfId="0" applyFont="1" applyFill="1" applyBorder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right"/>
    </xf>
    <xf numFmtId="0" fontId="23" fillId="0" borderId="0" xfId="0" applyFont="1" applyFill="1" applyAlignment="1">
      <alignment horizontal="center"/>
    </xf>
    <xf numFmtId="0" fontId="23" fillId="0" borderId="13" xfId="0" applyFont="1" applyFill="1" applyBorder="1" applyAlignment="1">
      <alignment horizontal="right"/>
    </xf>
    <xf numFmtId="0" fontId="22" fillId="0" borderId="13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3" fillId="0" borderId="0" xfId="44" applyNumberFormat="1" applyFont="1" applyFill="1" applyBorder="1" applyAlignment="1" applyProtection="1">
      <alignment horizontal="right"/>
    </xf>
    <xf numFmtId="172" fontId="23" fillId="0" borderId="0" xfId="44" applyNumberFormat="1" applyFont="1" applyFill="1" applyBorder="1" applyAlignment="1">
      <alignment horizontal="right" vertical="top" wrapText="1"/>
    </xf>
    <xf numFmtId="0" fontId="23" fillId="0" borderId="0" xfId="44" applyNumberFormat="1" applyFont="1" applyFill="1" applyAlignment="1">
      <alignment horizontal="right"/>
    </xf>
    <xf numFmtId="0" fontId="23" fillId="0" borderId="0" xfId="44" applyFont="1" applyFill="1" applyAlignment="1">
      <alignment horizontal="right" vertical="top" wrapText="1"/>
    </xf>
    <xf numFmtId="0" fontId="22" fillId="0" borderId="0" xfId="44" applyFont="1" applyFill="1" applyAlignment="1" applyProtection="1">
      <alignment horizontal="left"/>
    </xf>
    <xf numFmtId="0" fontId="23" fillId="0" borderId="0" xfId="44" applyNumberFormat="1" applyFont="1" applyFill="1" applyBorder="1" applyAlignment="1" applyProtection="1">
      <alignment horizontal="right" wrapText="1"/>
    </xf>
    <xf numFmtId="0" fontId="23" fillId="0" borderId="10" xfId="44" applyNumberFormat="1" applyFont="1" applyFill="1" applyBorder="1" applyAlignment="1" applyProtection="1">
      <alignment horizontal="right" wrapText="1"/>
    </xf>
    <xf numFmtId="0" fontId="23" fillId="0" borderId="0" xfId="44" applyFont="1" applyFill="1" applyBorder="1" applyAlignment="1">
      <alignment horizontal="right" vertical="top" wrapText="1"/>
    </xf>
    <xf numFmtId="0" fontId="22" fillId="0" borderId="0" xfId="44" applyFont="1" applyFill="1" applyBorder="1" applyAlignment="1" applyProtection="1">
      <alignment horizontal="left"/>
    </xf>
    <xf numFmtId="0" fontId="22" fillId="0" borderId="0" xfId="44" applyFont="1" applyFill="1" applyBorder="1" applyAlignment="1">
      <alignment horizontal="right" vertical="top" wrapText="1"/>
    </xf>
    <xf numFmtId="0" fontId="22" fillId="0" borderId="0" xfId="44" applyFont="1" applyFill="1" applyBorder="1" applyAlignment="1" applyProtection="1">
      <alignment horizontal="left" vertical="top" wrapText="1"/>
    </xf>
    <xf numFmtId="0" fontId="23" fillId="0" borderId="0" xfId="44" applyNumberFormat="1" applyFont="1" applyFill="1" applyBorder="1"/>
    <xf numFmtId="0" fontId="23" fillId="0" borderId="0" xfId="44" applyFont="1" applyFill="1" applyAlignment="1" applyProtection="1">
      <alignment horizontal="left" vertical="top" wrapText="1"/>
    </xf>
    <xf numFmtId="0" fontId="22" fillId="0" borderId="0" xfId="44" applyFont="1" applyFill="1" applyAlignment="1" applyProtection="1">
      <alignment horizontal="left" vertical="top" wrapText="1"/>
    </xf>
    <xf numFmtId="0" fontId="23" fillId="0" borderId="0" xfId="44" applyNumberFormat="1" applyFont="1" applyFill="1" applyBorder="1" applyAlignment="1">
      <alignment horizontal="right"/>
    </xf>
    <xf numFmtId="0" fontId="22" fillId="0" borderId="11" xfId="44" applyFont="1" applyFill="1" applyBorder="1" applyAlignment="1" applyProtection="1">
      <alignment horizontal="left" vertical="top" wrapText="1"/>
    </xf>
    <xf numFmtId="168" fontId="23" fillId="0" borderId="0" xfId="44" applyNumberFormat="1" applyFont="1" applyFill="1" applyBorder="1" applyAlignment="1">
      <alignment horizontal="right" vertical="top" wrapText="1"/>
    </xf>
    <xf numFmtId="0" fontId="23" fillId="0" borderId="10" xfId="44" applyFont="1" applyFill="1" applyBorder="1" applyAlignment="1">
      <alignment horizontal="left" vertical="top" wrapText="1"/>
    </xf>
    <xf numFmtId="0" fontId="23" fillId="0" borderId="10" xfId="44" applyFont="1" applyFill="1" applyBorder="1" applyAlignment="1">
      <alignment horizontal="right" vertical="top" wrapText="1"/>
    </xf>
    <xf numFmtId="0" fontId="22" fillId="0" borderId="10" xfId="44" applyFont="1" applyFill="1" applyBorder="1" applyAlignment="1" applyProtection="1">
      <alignment horizontal="left" vertical="top" wrapText="1"/>
    </xf>
    <xf numFmtId="0" fontId="23" fillId="0" borderId="10" xfId="44" applyNumberFormat="1" applyFont="1" applyFill="1" applyBorder="1" applyAlignment="1" applyProtection="1">
      <alignment horizontal="right"/>
    </xf>
    <xf numFmtId="0" fontId="23" fillId="0" borderId="0" xfId="44" applyFont="1" applyFill="1" applyAlignment="1"/>
    <xf numFmtId="0" fontId="23" fillId="0" borderId="0" xfId="44" applyNumberFormat="1" applyFont="1" applyFill="1" applyAlignment="1">
      <alignment horizontal="right" wrapText="1"/>
    </xf>
    <xf numFmtId="0" fontId="22" fillId="0" borderId="0" xfId="44" applyFont="1" applyFill="1" applyBorder="1" applyAlignment="1">
      <alignment vertical="top" wrapText="1"/>
    </xf>
    <xf numFmtId="0" fontId="23" fillId="0" borderId="11" xfId="44" applyNumberFormat="1" applyFont="1" applyFill="1" applyBorder="1" applyAlignment="1" applyProtection="1">
      <alignment horizontal="right" wrapText="1"/>
    </xf>
    <xf numFmtId="0" fontId="23" fillId="0" borderId="0" xfId="44" applyFont="1" applyFill="1" applyBorder="1"/>
    <xf numFmtId="0" fontId="22" fillId="0" borderId="10" xfId="44" applyFont="1" applyFill="1" applyBorder="1" applyAlignment="1" applyProtection="1">
      <alignment horizontal="left"/>
    </xf>
    <xf numFmtId="0" fontId="23" fillId="0" borderId="0" xfId="44" applyNumberFormat="1" applyFont="1" applyFill="1" applyBorder="1" applyAlignment="1">
      <alignment horizontal="right" wrapText="1"/>
    </xf>
    <xf numFmtId="0" fontId="23" fillId="0" borderId="0" xfId="44" applyNumberFormat="1" applyFont="1" applyFill="1" applyBorder="1" applyAlignment="1" applyProtection="1">
      <alignment horizontal="left"/>
    </xf>
    <xf numFmtId="0" fontId="22" fillId="0" borderId="0" xfId="0" applyFont="1" applyFill="1" applyBorder="1" applyAlignment="1">
      <alignment horizontal="left"/>
    </xf>
    <xf numFmtId="0" fontId="25" fillId="0" borderId="0" xfId="0" applyFont="1" applyFill="1" applyBorder="1" applyAlignment="1"/>
    <xf numFmtId="0" fontId="23" fillId="0" borderId="0" xfId="52" applyFont="1" applyFill="1"/>
    <xf numFmtId="49" fontId="23" fillId="0" borderId="0" xfId="51" applyNumberFormat="1" applyFont="1" applyFill="1" applyAlignment="1" applyProtection="1">
      <alignment horizontal="center"/>
    </xf>
    <xf numFmtId="173" fontId="22" fillId="0" borderId="0" xfId="44" applyNumberFormat="1" applyFont="1" applyFill="1" applyAlignment="1">
      <alignment horizontal="right" vertical="top" wrapText="1"/>
    </xf>
    <xf numFmtId="173" fontId="22" fillId="0" borderId="0" xfId="44" applyNumberFormat="1" applyFont="1" applyFill="1" applyBorder="1" applyAlignment="1">
      <alignment horizontal="right" vertical="top" wrapText="1"/>
    </xf>
    <xf numFmtId="172" fontId="23" fillId="0" borderId="0" xfId="44" applyNumberFormat="1" applyFont="1" applyFill="1" applyAlignment="1">
      <alignment horizontal="right" vertical="top" wrapText="1"/>
    </xf>
    <xf numFmtId="0" fontId="23" fillId="0" borderId="0" xfId="44" applyFont="1" applyFill="1" applyAlignment="1">
      <alignment horizontal="left" vertical="top" wrapText="1"/>
    </xf>
    <xf numFmtId="168" fontId="23" fillId="0" borderId="0" xfId="44" applyNumberFormat="1" applyFont="1" applyFill="1" applyAlignment="1">
      <alignment horizontal="right" vertical="top" wrapText="1"/>
    </xf>
    <xf numFmtId="0" fontId="23" fillId="0" borderId="0" xfId="44" applyFont="1" applyFill="1" applyBorder="1" applyAlignment="1">
      <alignment horizontal="right"/>
    </xf>
    <xf numFmtId="0" fontId="23" fillId="0" borderId="0" xfId="49" applyFont="1" applyFill="1"/>
    <xf numFmtId="49" fontId="23" fillId="0" borderId="0" xfId="49" applyNumberFormat="1" applyFont="1" applyFill="1" applyAlignment="1">
      <alignment horizontal="center"/>
    </xf>
    <xf numFmtId="0" fontId="23" fillId="0" borderId="0" xfId="49" applyFont="1" applyFill="1" applyBorder="1" applyAlignment="1">
      <alignment horizontal="right" vertical="top" wrapText="1"/>
    </xf>
    <xf numFmtId="0" fontId="23" fillId="0" borderId="0" xfId="49" applyFont="1" applyFill="1" applyBorder="1" applyAlignment="1" applyProtection="1">
      <alignment horizontal="left"/>
    </xf>
    <xf numFmtId="0" fontId="23" fillId="0" borderId="0" xfId="49" applyFont="1" applyFill="1" applyBorder="1" applyAlignment="1">
      <alignment horizontal="left"/>
    </xf>
    <xf numFmtId="0" fontId="23" fillId="0" borderId="0" xfId="49" applyFont="1" applyFill="1" applyAlignment="1">
      <alignment horizontal="left"/>
    </xf>
    <xf numFmtId="0" fontId="23" fillId="0" borderId="0" xfId="49" applyNumberFormat="1" applyFont="1" applyFill="1" applyBorder="1" applyAlignment="1" applyProtection="1">
      <alignment horizontal="left"/>
    </xf>
    <xf numFmtId="0" fontId="23" fillId="0" borderId="0" xfId="49" applyNumberFormat="1" applyFont="1" applyFill="1" applyBorder="1" applyAlignment="1" applyProtection="1">
      <alignment horizontal="right"/>
    </xf>
    <xf numFmtId="0" fontId="23" fillId="0" borderId="0" xfId="49" applyNumberFormat="1" applyFont="1" applyFill="1" applyBorder="1" applyAlignment="1" applyProtection="1">
      <alignment horizontal="center"/>
    </xf>
    <xf numFmtId="0" fontId="22" fillId="0" borderId="0" xfId="49" applyFont="1" applyFill="1" applyBorder="1" applyAlignment="1">
      <alignment horizontal="right" vertical="top" wrapText="1"/>
    </xf>
    <xf numFmtId="0" fontId="22" fillId="0" borderId="0" xfId="49" applyFont="1" applyFill="1" applyBorder="1" applyAlignment="1" applyProtection="1">
      <alignment horizontal="left" vertical="top" wrapText="1"/>
    </xf>
    <xf numFmtId="0" fontId="23" fillId="0" borderId="0" xfId="49" applyNumberFormat="1" applyFont="1" applyFill="1" applyBorder="1" applyAlignment="1">
      <alignment horizontal="right" vertical="top" wrapText="1"/>
    </xf>
    <xf numFmtId="0" fontId="23" fillId="0" borderId="11" xfId="49" applyFont="1" applyFill="1" applyBorder="1" applyAlignment="1">
      <alignment horizontal="left" vertical="top" wrapText="1"/>
    </xf>
    <xf numFmtId="0" fontId="23" fillId="0" borderId="0" xfId="49" applyNumberFormat="1" applyFont="1" applyFill="1" applyAlignment="1">
      <alignment horizontal="right"/>
    </xf>
    <xf numFmtId="0" fontId="23" fillId="0" borderId="0" xfId="49" applyFont="1" applyFill="1" applyBorder="1" applyAlignment="1">
      <alignment vertical="top" wrapText="1"/>
    </xf>
    <xf numFmtId="0" fontId="23" fillId="0" borderId="0" xfId="49" applyNumberFormat="1" applyFont="1" applyFill="1"/>
    <xf numFmtId="175" fontId="22" fillId="0" borderId="0" xfId="49" applyNumberFormat="1" applyFont="1" applyFill="1" applyBorder="1" applyAlignment="1">
      <alignment horizontal="right" vertical="top" wrapText="1"/>
    </xf>
    <xf numFmtId="0" fontId="22" fillId="0" borderId="11" xfId="49" applyFont="1" applyFill="1" applyBorder="1" applyAlignment="1" applyProtection="1">
      <alignment horizontal="left" vertical="top" wrapText="1"/>
    </xf>
    <xf numFmtId="0" fontId="23" fillId="0" borderId="0" xfId="49" applyFont="1" applyFill="1" applyAlignment="1">
      <alignment horizontal="right" vertical="top" wrapText="1"/>
    </xf>
    <xf numFmtId="0" fontId="23" fillId="0" borderId="10" xfId="44" applyFont="1" applyFill="1" applyBorder="1" applyAlignment="1">
      <alignment horizontal="left"/>
    </xf>
    <xf numFmtId="0" fontId="23" fillId="0" borderId="0" xfId="49" applyFont="1" applyFill="1" applyAlignment="1"/>
    <xf numFmtId="0" fontId="23" fillId="0" borderId="10" xfId="49" applyFont="1" applyFill="1" applyBorder="1" applyAlignment="1">
      <alignment horizontal="left" vertical="top" wrapText="1"/>
    </xf>
    <xf numFmtId="0" fontId="22" fillId="0" borderId="10" xfId="49" applyFont="1" applyFill="1" applyBorder="1" applyAlignment="1" applyProtection="1">
      <alignment horizontal="left" vertical="top" wrapText="1"/>
    </xf>
    <xf numFmtId="0" fontId="23" fillId="0" borderId="0" xfId="49" applyFont="1" applyFill="1" applyBorder="1"/>
    <xf numFmtId="0" fontId="22" fillId="0" borderId="11" xfId="49" applyFont="1" applyFill="1" applyBorder="1" applyAlignment="1">
      <alignment horizontal="right" vertical="top" wrapText="1"/>
    </xf>
    <xf numFmtId="0" fontId="23" fillId="0" borderId="0" xfId="49" applyNumberFormat="1" applyFont="1" applyFill="1" applyAlignment="1"/>
    <xf numFmtId="0" fontId="23" fillId="0" borderId="11" xfId="51" applyFont="1" applyFill="1" applyBorder="1" applyAlignment="1" applyProtection="1">
      <alignment vertical="top"/>
    </xf>
    <xf numFmtId="49" fontId="23" fillId="0" borderId="11" xfId="51" applyNumberFormat="1" applyFont="1" applyFill="1" applyBorder="1" applyAlignment="1" applyProtection="1">
      <alignment horizontal="center" vertical="top"/>
    </xf>
    <xf numFmtId="0" fontId="23" fillId="0" borderId="11" xfId="51" applyFont="1" applyFill="1" applyBorder="1" applyAlignment="1" applyProtection="1"/>
    <xf numFmtId="0" fontId="23" fillId="0" borderId="0" xfId="49" applyNumberFormat="1" applyFont="1" applyFill="1" applyBorder="1" applyAlignment="1" applyProtection="1">
      <alignment horizontal="right" wrapText="1"/>
    </xf>
    <xf numFmtId="168" fontId="23" fillId="0" borderId="0" xfId="49" applyNumberFormat="1" applyFont="1" applyFill="1" applyBorder="1" applyAlignment="1">
      <alignment horizontal="right" vertical="top" wrapText="1"/>
    </xf>
    <xf numFmtId="176" fontId="22" fillId="0" borderId="0" xfId="49" applyNumberFormat="1" applyFont="1" applyFill="1" applyBorder="1" applyAlignment="1">
      <alignment horizontal="right" vertical="top" wrapText="1"/>
    </xf>
    <xf numFmtId="0" fontId="23" fillId="0" borderId="0" xfId="49" applyNumberFormat="1" applyFont="1" applyFill="1" applyBorder="1"/>
    <xf numFmtId="176" fontId="23" fillId="0" borderId="0" xfId="49" applyNumberFormat="1" applyFont="1" applyFill="1" applyBorder="1" applyAlignment="1">
      <alignment horizontal="right" vertical="top" wrapText="1"/>
    </xf>
    <xf numFmtId="0" fontId="23" fillId="0" borderId="0" xfId="49" applyFont="1" applyFill="1" applyBorder="1" applyAlignment="1">
      <alignment horizontal="left" vertical="top"/>
    </xf>
    <xf numFmtId="0" fontId="23" fillId="0" borderId="10" xfId="49" applyFont="1" applyFill="1" applyBorder="1" applyAlignment="1">
      <alignment horizontal="right" vertical="top" wrapText="1"/>
    </xf>
    <xf numFmtId="172" fontId="23" fillId="0" borderId="0" xfId="49" applyNumberFormat="1" applyFont="1" applyFill="1" applyBorder="1" applyAlignment="1">
      <alignment horizontal="right" vertical="top" wrapText="1"/>
    </xf>
    <xf numFmtId="0" fontId="23" fillId="0" borderId="0" xfId="49" applyFont="1" applyFill="1" applyBorder="1" applyAlignment="1" applyProtection="1">
      <alignment vertical="top" wrapText="1"/>
    </xf>
    <xf numFmtId="0" fontId="23" fillId="0" borderId="0" xfId="49" applyFont="1" applyFill="1" applyAlignment="1">
      <alignment horizontal="left" vertical="top"/>
    </xf>
    <xf numFmtId="173" fontId="22" fillId="0" borderId="0" xfId="49" applyNumberFormat="1" applyFont="1" applyFill="1" applyBorder="1" applyAlignment="1">
      <alignment horizontal="right" vertical="top" wrapText="1"/>
    </xf>
    <xf numFmtId="0" fontId="23" fillId="0" borderId="0" xfId="49" applyFont="1" applyFill="1" applyBorder="1" applyAlignment="1"/>
    <xf numFmtId="0" fontId="23" fillId="0" borderId="0" xfId="52" applyFont="1" applyFill="1" applyAlignment="1"/>
    <xf numFmtId="49" fontId="23" fillId="0" borderId="0" xfId="52" applyNumberFormat="1" applyFont="1" applyFill="1" applyBorder="1" applyAlignment="1">
      <alignment horizontal="right" vertical="top" wrapText="1"/>
    </xf>
    <xf numFmtId="0" fontId="23" fillId="0" borderId="0" xfId="49" applyNumberFormat="1" applyFont="1" applyFill="1" applyBorder="1" applyAlignment="1">
      <alignment horizontal="right"/>
    </xf>
    <xf numFmtId="0" fontId="22" fillId="0" borderId="0" xfId="49" applyFont="1" applyFill="1" applyAlignment="1" applyProtection="1">
      <alignment horizontal="left" vertical="top" wrapText="1"/>
    </xf>
    <xf numFmtId="0" fontId="23" fillId="0" borderId="0" xfId="49" applyFont="1" applyFill="1" applyAlignment="1" applyProtection="1">
      <alignment horizontal="left" vertical="top" wrapText="1"/>
    </xf>
    <xf numFmtId="0" fontId="23" fillId="0" borderId="0" xfId="49" applyFont="1" applyFill="1" applyBorder="1" applyAlignment="1">
      <alignment horizontal="right"/>
    </xf>
    <xf numFmtId="0" fontId="23" fillId="0" borderId="10" xfId="49" applyNumberFormat="1" applyFont="1" applyFill="1" applyBorder="1" applyAlignment="1" applyProtection="1">
      <alignment horizontal="right"/>
    </xf>
    <xf numFmtId="0" fontId="23" fillId="0" borderId="11" xfId="49" applyNumberFormat="1" applyFont="1" applyFill="1" applyBorder="1" applyAlignment="1" applyProtection="1">
      <alignment horizontal="right" wrapText="1"/>
    </xf>
    <xf numFmtId="0" fontId="23" fillId="0" borderId="11" xfId="49" applyFont="1" applyFill="1" applyBorder="1" applyAlignment="1">
      <alignment vertical="top" wrapText="1"/>
    </xf>
    <xf numFmtId="0" fontId="23" fillId="0" borderId="11" xfId="44" applyFont="1" applyFill="1" applyBorder="1" applyAlignment="1">
      <alignment horizontal="left" vertical="top" wrapText="1"/>
    </xf>
    <xf numFmtId="0" fontId="23" fillId="0" borderId="0" xfId="45" applyFont="1" applyFill="1" applyBorder="1" applyAlignment="1">
      <alignment horizontal="right" vertical="top" wrapText="1"/>
    </xf>
    <xf numFmtId="0" fontId="23" fillId="0" borderId="0" xfId="44" applyNumberFormat="1" applyFont="1" applyFill="1" applyAlignment="1"/>
    <xf numFmtId="176" fontId="22" fillId="0" borderId="0" xfId="52" applyNumberFormat="1" applyFont="1" applyFill="1" applyBorder="1" applyAlignment="1">
      <alignment horizontal="right" vertical="top" wrapText="1"/>
    </xf>
    <xf numFmtId="0" fontId="23" fillId="0" borderId="0" xfId="51" applyFont="1" applyFill="1" applyBorder="1" applyAlignment="1" applyProtection="1">
      <alignment horizontal="left" vertical="top"/>
    </xf>
    <xf numFmtId="0" fontId="23" fillId="0" borderId="0" xfId="51" applyNumberFormat="1" applyFont="1" applyFill="1" applyBorder="1" applyProtection="1"/>
    <xf numFmtId="0" fontId="23" fillId="0" borderId="0" xfId="51" applyFont="1" applyFill="1" applyBorder="1" applyAlignment="1" applyProtection="1">
      <alignment horizontal="left"/>
    </xf>
    <xf numFmtId="0" fontId="23" fillId="0" borderId="0" xfId="51" applyNumberFormat="1" applyFont="1" applyFill="1" applyAlignment="1" applyProtection="1">
      <alignment horizontal="right"/>
    </xf>
    <xf numFmtId="0" fontId="23" fillId="0" borderId="0" xfId="47" applyNumberFormat="1" applyFont="1" applyFill="1" applyProtection="1"/>
    <xf numFmtId="0" fontId="23" fillId="0" borderId="0" xfId="47" applyFont="1" applyFill="1" applyBorder="1" applyAlignment="1" applyProtection="1">
      <alignment horizontal="right" vertical="top"/>
    </xf>
    <xf numFmtId="0" fontId="23" fillId="0" borderId="0" xfId="50" applyNumberFormat="1" applyFont="1" applyFill="1" applyBorder="1" applyProtection="1"/>
    <xf numFmtId="0" fontId="23" fillId="0" borderId="0" xfId="52" applyNumberFormat="1" applyFont="1" applyFill="1" applyAlignment="1" applyProtection="1">
      <alignment horizontal="left" vertical="top"/>
    </xf>
    <xf numFmtId="0" fontId="23" fillId="0" borderId="0" xfId="52" applyNumberFormat="1" applyFont="1" applyFill="1" applyAlignment="1" applyProtection="1">
      <alignment horizontal="right" vertical="top"/>
    </xf>
    <xf numFmtId="0" fontId="23" fillId="0" borderId="0" xfId="52" applyNumberFormat="1" applyFont="1" applyFill="1" applyBorder="1" applyAlignment="1" applyProtection="1">
      <alignment horizontal="right"/>
    </xf>
    <xf numFmtId="181" fontId="23" fillId="0" borderId="0" xfId="52" applyNumberFormat="1" applyFont="1" applyFill="1" applyBorder="1" applyAlignment="1" applyProtection="1">
      <alignment horizontal="right"/>
    </xf>
    <xf numFmtId="0" fontId="23" fillId="0" borderId="0" xfId="52" applyNumberFormat="1" applyFont="1" applyFill="1" applyAlignment="1" applyProtection="1"/>
    <xf numFmtId="49" fontId="23" fillId="0" borderId="0" xfId="52" applyNumberFormat="1" applyFont="1" applyFill="1" applyAlignment="1" applyProtection="1">
      <alignment horizontal="center"/>
    </xf>
    <xf numFmtId="0" fontId="23" fillId="0" borderId="0" xfId="49" applyNumberFormat="1" applyFont="1" applyFill="1" applyAlignment="1" applyProtection="1">
      <alignment horizontal="left" vertical="top"/>
    </xf>
    <xf numFmtId="0" fontId="22" fillId="0" borderId="0" xfId="52" applyNumberFormat="1" applyFont="1" applyFill="1" applyAlignment="1" applyProtection="1">
      <alignment horizontal="right" vertical="top"/>
    </xf>
    <xf numFmtId="0" fontId="22" fillId="0" borderId="0" xfId="52" applyNumberFormat="1" applyFont="1" applyFill="1" applyAlignment="1" applyProtection="1">
      <alignment horizontal="left" vertical="top" wrapText="1"/>
    </xf>
    <xf numFmtId="0" fontId="23" fillId="0" borderId="0" xfId="52" applyFont="1" applyFill="1" applyAlignment="1" applyProtection="1">
      <alignment horizontal="left" vertical="top" wrapText="1"/>
    </xf>
    <xf numFmtId="0" fontId="22" fillId="0" borderId="0" xfId="52" applyFont="1" applyFill="1" applyAlignment="1" applyProtection="1">
      <alignment horizontal="left" vertical="top" wrapText="1"/>
    </xf>
    <xf numFmtId="0" fontId="23" fillId="0" borderId="0" xfId="49" applyNumberFormat="1" applyFont="1" applyFill="1" applyBorder="1" applyAlignment="1" applyProtection="1">
      <alignment horizontal="right" vertical="top"/>
    </xf>
    <xf numFmtId="0" fontId="23" fillId="0" borderId="0" xfId="52" applyNumberFormat="1" applyFont="1" applyFill="1" applyAlignment="1" applyProtection="1">
      <alignment horizontal="left" vertical="top" wrapText="1"/>
    </xf>
    <xf numFmtId="0" fontId="23" fillId="0" borderId="0" xfId="52" applyNumberFormat="1" applyFont="1" applyFill="1" applyAlignment="1" applyProtection="1">
      <alignment horizontal="right"/>
    </xf>
    <xf numFmtId="0" fontId="23" fillId="0" borderId="0" xfId="52" applyNumberFormat="1" applyFont="1" applyFill="1" applyBorder="1" applyAlignment="1" applyProtection="1">
      <alignment horizontal="left" vertical="top" wrapText="1"/>
    </xf>
    <xf numFmtId="0" fontId="23" fillId="0" borderId="0" xfId="52" applyNumberFormat="1" applyFont="1" applyFill="1" applyBorder="1" applyAlignment="1" applyProtection="1">
      <alignment horizontal="right" vertical="top"/>
    </xf>
    <xf numFmtId="0" fontId="22" fillId="0" borderId="0" xfId="52" applyFont="1" applyFill="1" applyBorder="1" applyAlignment="1" applyProtection="1">
      <alignment horizontal="left" vertical="top" wrapText="1"/>
    </xf>
    <xf numFmtId="0" fontId="23" fillId="0" borderId="0" xfId="52" applyFont="1" applyFill="1" applyBorder="1" applyAlignment="1" applyProtection="1">
      <alignment horizontal="left" vertical="top" wrapText="1"/>
    </xf>
    <xf numFmtId="0" fontId="23" fillId="0" borderId="0" xfId="52" applyNumberFormat="1" applyFont="1" applyFill="1" applyBorder="1" applyAlignment="1" applyProtection="1">
      <alignment horizontal="right" wrapText="1"/>
    </xf>
    <xf numFmtId="0" fontId="23" fillId="0" borderId="0" xfId="52" applyNumberFormat="1" applyFont="1" applyFill="1" applyAlignment="1" applyProtection="1">
      <alignment horizontal="right" wrapText="1"/>
    </xf>
    <xf numFmtId="0" fontId="22" fillId="0" borderId="0" xfId="52" applyNumberFormat="1" applyFont="1" applyFill="1" applyBorder="1" applyAlignment="1" applyProtection="1">
      <alignment horizontal="right" vertical="top"/>
    </xf>
    <xf numFmtId="0" fontId="22" fillId="0" borderId="0" xfId="52" applyNumberFormat="1" applyFont="1" applyFill="1" applyBorder="1" applyAlignment="1" applyProtection="1">
      <alignment horizontal="left" vertical="top" wrapText="1"/>
    </xf>
    <xf numFmtId="0" fontId="23" fillId="0" borderId="10" xfId="52" applyNumberFormat="1" applyFont="1" applyFill="1" applyBorder="1" applyAlignment="1" applyProtection="1">
      <alignment horizontal="left" vertical="top"/>
    </xf>
    <xf numFmtId="0" fontId="23" fillId="0" borderId="10" xfId="52" applyNumberFormat="1" applyFont="1" applyFill="1" applyBorder="1" applyAlignment="1" applyProtection="1">
      <alignment horizontal="right" vertical="top"/>
    </xf>
    <xf numFmtId="0" fontId="22" fillId="0" borderId="10" xfId="52" applyNumberFormat="1" applyFont="1" applyFill="1" applyBorder="1" applyAlignment="1" applyProtection="1">
      <alignment horizontal="left" vertical="top" wrapText="1"/>
    </xf>
    <xf numFmtId="0" fontId="23" fillId="0" borderId="10" xfId="52" applyNumberFormat="1" applyFont="1" applyFill="1" applyBorder="1" applyAlignment="1" applyProtection="1">
      <alignment horizontal="right" wrapText="1"/>
    </xf>
    <xf numFmtId="0" fontId="23" fillId="0" borderId="0" xfId="51" applyFont="1" applyFill="1" applyBorder="1" applyAlignment="1" applyProtection="1">
      <alignment vertical="top"/>
    </xf>
    <xf numFmtId="181" fontId="23" fillId="0" borderId="0" xfId="49" applyNumberFormat="1" applyFont="1" applyFill="1" applyBorder="1" applyAlignment="1" applyProtection="1">
      <alignment horizontal="right"/>
    </xf>
    <xf numFmtId="49" fontId="23" fillId="0" borderId="0" xfId="49" applyNumberFormat="1" applyFont="1" applyFill="1" applyBorder="1" applyAlignment="1">
      <alignment horizontal="center"/>
    </xf>
    <xf numFmtId="181" fontId="23" fillId="0" borderId="0" xfId="49" applyNumberFormat="1" applyFont="1" applyFill="1"/>
    <xf numFmtId="181" fontId="23" fillId="0" borderId="0" xfId="49" applyNumberFormat="1" applyFont="1" applyFill="1" applyAlignment="1">
      <alignment horizontal="right"/>
    </xf>
    <xf numFmtId="0" fontId="23" fillId="0" borderId="0" xfId="49" applyFont="1" applyFill="1" applyBorder="1" applyAlignment="1">
      <alignment vertical="top"/>
    </xf>
    <xf numFmtId="0" fontId="23" fillId="0" borderId="0" xfId="49" applyFont="1" applyFill="1" applyBorder="1" applyAlignment="1">
      <alignment horizontal="right" vertical="top"/>
    </xf>
    <xf numFmtId="0" fontId="23" fillId="0" borderId="0" xfId="49" applyNumberFormat="1" applyFont="1" applyFill="1" applyAlignment="1" applyProtection="1">
      <alignment horizontal="right"/>
    </xf>
    <xf numFmtId="181" fontId="23" fillId="0" borderId="0" xfId="49" applyNumberFormat="1" applyFont="1" applyFill="1" applyAlignment="1" applyProtection="1">
      <alignment horizontal="right"/>
    </xf>
    <xf numFmtId="170" fontId="23" fillId="0" borderId="0" xfId="49" applyNumberFormat="1" applyFont="1" applyFill="1" applyBorder="1" applyAlignment="1">
      <alignment horizontal="right" vertical="top" wrapText="1"/>
    </xf>
    <xf numFmtId="0" fontId="22" fillId="0" borderId="0" xfId="49" applyFont="1" applyFill="1" applyBorder="1" applyAlignment="1">
      <alignment horizontal="left" vertical="top" wrapText="1"/>
    </xf>
    <xf numFmtId="0" fontId="23" fillId="0" borderId="0" xfId="52" applyNumberFormat="1" applyFont="1" applyFill="1" applyAlignment="1">
      <alignment horizontal="right"/>
    </xf>
    <xf numFmtId="0" fontId="23" fillId="0" borderId="0" xfId="52" applyNumberFormat="1" applyFont="1" applyFill="1"/>
    <xf numFmtId="49" fontId="23" fillId="0" borderId="0" xfId="52" applyNumberFormat="1" applyFont="1" applyFill="1" applyAlignment="1">
      <alignment horizontal="center"/>
    </xf>
    <xf numFmtId="0" fontId="22" fillId="0" borderId="11" xfId="52" applyFont="1" applyFill="1" applyBorder="1" applyAlignment="1" applyProtection="1">
      <alignment horizontal="left" vertical="top" wrapText="1"/>
    </xf>
    <xf numFmtId="0" fontId="22" fillId="0" borderId="10" xfId="49" applyFont="1" applyFill="1" applyBorder="1" applyAlignment="1">
      <alignment vertical="top" wrapText="1"/>
    </xf>
    <xf numFmtId="0" fontId="23" fillId="0" borderId="11" xfId="49" applyNumberFormat="1" applyFont="1" applyFill="1" applyBorder="1" applyAlignment="1" applyProtection="1">
      <alignment horizontal="right"/>
    </xf>
    <xf numFmtId="0" fontId="23" fillId="0" borderId="10" xfId="49" applyFont="1" applyFill="1" applyBorder="1" applyAlignment="1">
      <alignment vertical="top" wrapText="1"/>
    </xf>
    <xf numFmtId="0" fontId="22" fillId="0" borderId="0" xfId="52" applyFont="1" applyFill="1" applyBorder="1" applyAlignment="1">
      <alignment horizontal="right" vertical="top" wrapText="1"/>
    </xf>
    <xf numFmtId="0" fontId="23" fillId="0" borderId="0" xfId="52" applyFont="1" applyFill="1" applyBorder="1" applyAlignment="1">
      <alignment vertical="top" wrapText="1"/>
    </xf>
    <xf numFmtId="168" fontId="23" fillId="0" borderId="0" xfId="52" applyNumberFormat="1" applyFont="1" applyFill="1" applyBorder="1" applyAlignment="1">
      <alignment horizontal="right" vertical="top" wrapText="1"/>
    </xf>
    <xf numFmtId="0" fontId="23" fillId="0" borderId="0" xfId="52" applyFont="1" applyFill="1" applyBorder="1" applyAlignment="1">
      <alignment horizontal="right" vertical="top" wrapText="1"/>
    </xf>
    <xf numFmtId="0" fontId="22" fillId="0" borderId="10" xfId="49" applyFont="1" applyFill="1" applyBorder="1" applyAlignment="1">
      <alignment horizontal="right" vertical="top" wrapText="1"/>
    </xf>
    <xf numFmtId="0" fontId="23" fillId="0" borderId="0" xfId="49" applyNumberFormat="1" applyFont="1" applyFill="1" applyAlignment="1" applyProtection="1">
      <alignment horizontal="left"/>
    </xf>
    <xf numFmtId="181" fontId="23" fillId="0" borderId="0" xfId="49" applyNumberFormat="1" applyFont="1" applyFill="1" applyAlignment="1" applyProtection="1">
      <alignment horizontal="left"/>
    </xf>
    <xf numFmtId="0" fontId="23" fillId="0" borderId="0" xfId="52" applyFont="1" applyFill="1" applyBorder="1" applyAlignment="1">
      <alignment horizontal="left" vertical="top"/>
    </xf>
    <xf numFmtId="0" fontId="23" fillId="0" borderId="0" xfId="44" applyFont="1" applyFill="1" applyAlignment="1">
      <alignment horizontal="right"/>
    </xf>
    <xf numFmtId="183" fontId="23" fillId="0" borderId="0" xfId="49" applyNumberFormat="1" applyFont="1" applyFill="1" applyAlignment="1">
      <alignment horizontal="right"/>
    </xf>
    <xf numFmtId="0" fontId="23" fillId="0" borderId="11" xfId="49" applyFont="1" applyFill="1" applyBorder="1" applyAlignment="1">
      <alignment horizontal="left" vertical="top"/>
    </xf>
    <xf numFmtId="0" fontId="36" fillId="0" borderId="0" xfId="44" applyFont="1" applyFill="1" applyAlignment="1"/>
    <xf numFmtId="0" fontId="36" fillId="0" borderId="0" xfId="52" applyFont="1" applyFill="1" applyAlignment="1"/>
    <xf numFmtId="0" fontId="23" fillId="0" borderId="10" xfId="49" applyFont="1" applyFill="1" applyBorder="1" applyAlignment="1">
      <alignment horizontal="left" vertical="top"/>
    </xf>
    <xf numFmtId="0" fontId="22" fillId="0" borderId="0" xfId="49" applyFont="1" applyFill="1" applyBorder="1" applyAlignment="1" applyProtection="1">
      <alignment horizontal="center" vertical="top" wrapText="1"/>
    </xf>
    <xf numFmtId="0" fontId="23" fillId="0" borderId="0" xfId="52" applyNumberFormat="1" applyFont="1" applyFill="1" applyBorder="1" applyAlignment="1">
      <alignment horizontal="right"/>
    </xf>
    <xf numFmtId="183" fontId="23" fillId="0" borderId="0" xfId="52" applyNumberFormat="1" applyFont="1" applyFill="1" applyBorder="1" applyAlignment="1">
      <alignment horizontal="right"/>
    </xf>
    <xf numFmtId="172" fontId="23" fillId="0" borderId="0" xfId="52" applyNumberFormat="1" applyFont="1" applyFill="1" applyBorder="1" applyAlignment="1">
      <alignment horizontal="right" vertical="top" wrapText="1"/>
    </xf>
    <xf numFmtId="183" fontId="23" fillId="0" borderId="0" xfId="52" applyNumberFormat="1" applyFont="1" applyFill="1" applyAlignment="1">
      <alignment horizontal="right"/>
    </xf>
    <xf numFmtId="0" fontId="23" fillId="0" borderId="0" xfId="52" applyFont="1" applyFill="1" applyBorder="1" applyAlignment="1"/>
    <xf numFmtId="181" fontId="23" fillId="0" borderId="0" xfId="52" applyNumberFormat="1" applyFont="1" applyFill="1" applyAlignment="1"/>
    <xf numFmtId="0" fontId="23" fillId="0" borderId="0" xfId="51" applyFont="1" applyFill="1" applyBorder="1" applyProtection="1"/>
    <xf numFmtId="0" fontId="22" fillId="0" borderId="0" xfId="49" applyFont="1" applyFill="1" applyBorder="1" applyAlignment="1" applyProtection="1"/>
    <xf numFmtId="0" fontId="22" fillId="0" borderId="0" xfId="49" applyFont="1" applyFill="1" applyAlignment="1">
      <alignment horizontal="right" vertical="top" wrapText="1"/>
    </xf>
    <xf numFmtId="172" fontId="23" fillId="0" borderId="0" xfId="49" applyNumberFormat="1" applyFont="1" applyFill="1" applyAlignment="1">
      <alignment horizontal="right" vertical="top" wrapText="1"/>
    </xf>
    <xf numFmtId="187" fontId="23" fillId="0" borderId="0" xfId="44" applyNumberFormat="1" applyFont="1" applyFill="1" applyAlignment="1">
      <alignment horizontal="right" vertical="top" wrapText="1"/>
    </xf>
    <xf numFmtId="0" fontId="23" fillId="0" borderId="11" xfId="44" applyFont="1" applyFill="1" applyBorder="1" applyAlignment="1">
      <alignment horizontal="right" vertical="top" wrapText="1"/>
    </xf>
    <xf numFmtId="0" fontId="23" fillId="0" borderId="0" xfId="52" applyFont="1" applyFill="1" applyBorder="1"/>
    <xf numFmtId="0" fontId="23" fillId="0" borderId="0" xfId="52" applyFont="1" applyFill="1" applyBorder="1" applyAlignment="1">
      <alignment horizontal="left" vertical="top" wrapText="1"/>
    </xf>
    <xf numFmtId="0" fontId="22" fillId="0" borderId="11" xfId="52" applyFont="1" applyFill="1" applyBorder="1" applyAlignment="1">
      <alignment horizontal="right" vertical="top" wrapText="1"/>
    </xf>
    <xf numFmtId="0" fontId="22" fillId="0" borderId="11" xfId="44" applyFont="1" applyFill="1" applyBorder="1" applyAlignment="1">
      <alignment horizontal="right" vertical="top" wrapText="1"/>
    </xf>
    <xf numFmtId="0" fontId="23" fillId="0" borderId="0" xfId="0" applyFont="1" applyFill="1" applyBorder="1" applyAlignment="1">
      <alignment vertical="top"/>
    </xf>
    <xf numFmtId="178" fontId="22" fillId="0" borderId="0" xfId="48" applyNumberFormat="1" applyFont="1" applyFill="1" applyBorder="1" applyAlignment="1">
      <alignment horizontal="right" vertical="top" wrapText="1"/>
    </xf>
    <xf numFmtId="0" fontId="22" fillId="0" borderId="0" xfId="48" applyFont="1" applyFill="1" applyBorder="1" applyAlignment="1">
      <alignment horizontal="left" vertical="top" wrapText="1"/>
    </xf>
    <xf numFmtId="0" fontId="23" fillId="0" borderId="0" xfId="49" applyFont="1" applyFill="1" applyAlignment="1">
      <alignment vertical="top" wrapText="1"/>
    </xf>
    <xf numFmtId="0" fontId="22" fillId="0" borderId="0" xfId="49" applyFont="1" applyFill="1" applyBorder="1"/>
    <xf numFmtId="0" fontId="22" fillId="0" borderId="10" xfId="49" applyFont="1" applyFill="1" applyBorder="1"/>
    <xf numFmtId="0" fontId="22" fillId="0" borderId="0" xfId="49" applyFont="1" applyFill="1" applyAlignment="1">
      <alignment vertical="top" wrapText="1"/>
    </xf>
    <xf numFmtId="168" fontId="23" fillId="0" borderId="0" xfId="49" applyNumberFormat="1" applyFont="1" applyFill="1" applyAlignment="1">
      <alignment vertical="top" wrapText="1"/>
    </xf>
    <xf numFmtId="179" fontId="22" fillId="0" borderId="0" xfId="49" applyNumberFormat="1" applyFont="1" applyFill="1" applyAlignment="1">
      <alignment vertical="top" wrapText="1"/>
    </xf>
    <xf numFmtId="0" fontId="23" fillId="0" borderId="0" xfId="49" applyFont="1" applyFill="1" applyAlignment="1">
      <alignment horizontal="right"/>
    </xf>
    <xf numFmtId="0" fontId="23" fillId="0" borderId="0" xfId="44" applyNumberFormat="1" applyFont="1" applyFill="1" applyAlignment="1" applyProtection="1">
      <alignment horizontal="center"/>
    </xf>
    <xf numFmtId="0" fontId="22" fillId="0" borderId="11" xfId="44" applyFont="1" applyFill="1" applyBorder="1" applyAlignment="1" applyProtection="1">
      <alignment horizontal="left"/>
    </xf>
    <xf numFmtId="0" fontId="23" fillId="0" borderId="0" xfId="44" applyFont="1" applyFill="1" applyBorder="1" applyAlignment="1" applyProtection="1">
      <alignment horizontal="left"/>
    </xf>
    <xf numFmtId="0" fontId="23" fillId="0" borderId="0" xfId="51" applyFont="1" applyFill="1" applyBorder="1" applyAlignment="1" applyProtection="1">
      <alignment horizontal="right"/>
    </xf>
    <xf numFmtId="0" fontId="23" fillId="0" borderId="0" xfId="44" applyFont="1" applyFill="1" applyAlignment="1">
      <alignment horizontal="left"/>
    </xf>
    <xf numFmtId="0" fontId="23" fillId="0" borderId="11" xfId="44" applyFont="1" applyFill="1" applyBorder="1" applyAlignment="1">
      <alignment horizontal="left"/>
    </xf>
    <xf numFmtId="0" fontId="22" fillId="0" borderId="0" xfId="44" applyFont="1" applyFill="1" applyBorder="1" applyAlignment="1" applyProtection="1"/>
    <xf numFmtId="0" fontId="23" fillId="0" borderId="0" xfId="44" applyNumberFormat="1" applyFont="1" applyFill="1" applyAlignment="1">
      <alignment horizontal="center"/>
    </xf>
    <xf numFmtId="0" fontId="22" fillId="0" borderId="0" xfId="44" applyFont="1" applyFill="1"/>
    <xf numFmtId="0" fontId="23" fillId="0" borderId="0" xfId="44" applyNumberFormat="1" applyFont="1" applyFill="1" applyBorder="1" applyAlignment="1" applyProtection="1">
      <alignment horizontal="center"/>
    </xf>
    <xf numFmtId="176" fontId="22" fillId="0" borderId="0" xfId="44" applyNumberFormat="1" applyFont="1" applyFill="1"/>
    <xf numFmtId="0" fontId="22" fillId="0" borderId="11" xfId="44" applyFont="1" applyFill="1" applyBorder="1"/>
    <xf numFmtId="0" fontId="23" fillId="0" borderId="10" xfId="44" applyFont="1" applyFill="1" applyBorder="1"/>
    <xf numFmtId="0" fontId="22" fillId="0" borderId="0" xfId="44" applyFont="1" applyFill="1" applyAlignment="1" applyProtection="1"/>
    <xf numFmtId="0" fontId="22" fillId="0" borderId="0" xfId="49" applyFont="1" applyFill="1" applyBorder="1" applyAlignment="1">
      <alignment vertical="top" wrapText="1"/>
    </xf>
    <xf numFmtId="0" fontId="23" fillId="0" borderId="10" xfId="49" applyNumberFormat="1" applyFont="1" applyFill="1" applyBorder="1" applyAlignment="1">
      <alignment horizontal="right"/>
    </xf>
    <xf numFmtId="0" fontId="23" fillId="0" borderId="0" xfId="52" applyNumberFormat="1" applyFont="1" applyFill="1" applyAlignment="1"/>
    <xf numFmtId="1" fontId="23" fillId="0" borderId="0" xfId="44" applyNumberFormat="1" applyFont="1" applyFill="1" applyBorder="1" applyAlignment="1">
      <alignment horizontal="right" wrapText="1"/>
    </xf>
    <xf numFmtId="1" fontId="23" fillId="0" borderId="0" xfId="44" applyNumberFormat="1" applyFont="1" applyFill="1" applyAlignment="1">
      <alignment horizontal="right" wrapText="1"/>
    </xf>
    <xf numFmtId="1" fontId="23" fillId="0" borderId="0" xfId="44" applyNumberFormat="1" applyFont="1" applyFill="1" applyBorder="1" applyAlignment="1" applyProtection="1">
      <alignment horizontal="right" wrapText="1"/>
    </xf>
    <xf numFmtId="0" fontId="23" fillId="0" borderId="0" xfId="45" applyFont="1" applyFill="1" applyBorder="1" applyAlignment="1" applyProtection="1">
      <alignment horizontal="left" vertical="top" wrapText="1"/>
    </xf>
    <xf numFmtId="1" fontId="23" fillId="0" borderId="0" xfId="44" applyNumberFormat="1" applyFont="1" applyFill="1" applyAlignment="1" applyProtection="1">
      <alignment horizontal="right" wrapText="1"/>
    </xf>
    <xf numFmtId="0" fontId="23" fillId="0" borderId="0" xfId="45" applyFont="1" applyFill="1" applyBorder="1" applyAlignment="1">
      <alignment horizontal="right"/>
    </xf>
    <xf numFmtId="182" fontId="23" fillId="0" borderId="0" xfId="49" applyNumberFormat="1" applyFont="1" applyFill="1" applyAlignment="1">
      <alignment horizontal="right" vertical="top" wrapText="1"/>
    </xf>
    <xf numFmtId="182" fontId="23" fillId="0" borderId="0" xfId="49" applyNumberFormat="1" applyFont="1" applyFill="1" applyBorder="1" applyAlignment="1">
      <alignment horizontal="right" vertical="top" wrapText="1"/>
    </xf>
    <xf numFmtId="0" fontId="23" fillId="0" borderId="0" xfId="52" applyFont="1" applyFill="1" applyBorder="1" applyAlignment="1" applyProtection="1">
      <alignment horizontal="left" vertical="justify" wrapText="1"/>
    </xf>
    <xf numFmtId="0" fontId="22" fillId="0" borderId="0" xfId="49" applyFont="1" applyFill="1" applyAlignment="1">
      <alignment horizontal="left" vertical="top" wrapText="1"/>
    </xf>
    <xf numFmtId="0" fontId="23" fillId="0" borderId="0" xfId="52" applyNumberFormat="1" applyFont="1" applyFill="1" applyBorder="1" applyAlignment="1"/>
    <xf numFmtId="0" fontId="22" fillId="0" borderId="0" xfId="52" applyFont="1" applyFill="1" applyBorder="1" applyAlignment="1" applyProtection="1">
      <alignment horizontal="left" vertical="justify" wrapText="1"/>
    </xf>
    <xf numFmtId="0" fontId="38" fillId="0" borderId="0" xfId="44" applyFont="1" applyFill="1" applyAlignment="1"/>
    <xf numFmtId="0" fontId="38" fillId="0" borderId="0" xfId="44" applyFont="1" applyFill="1" applyBorder="1" applyAlignment="1"/>
    <xf numFmtId="0" fontId="38" fillId="0" borderId="0" xfId="52" applyFont="1" applyFill="1" applyAlignment="1"/>
    <xf numFmtId="0" fontId="23" fillId="0" borderId="0" xfId="44" applyFont="1" applyFill="1" applyAlignment="1">
      <alignment horizontal="center"/>
    </xf>
    <xf numFmtId="0" fontId="22" fillId="0" borderId="14" xfId="46" applyFont="1" applyFill="1" applyBorder="1" applyAlignment="1">
      <alignment horizontal="center" vertical="center" wrapText="1"/>
    </xf>
    <xf numFmtId="0" fontId="22" fillId="0" borderId="14" xfId="46" applyFont="1" applyFill="1" applyBorder="1" applyAlignment="1" applyProtection="1">
      <alignment horizontal="center" vertical="center" wrapText="1"/>
    </xf>
    <xf numFmtId="0" fontId="23" fillId="0" borderId="11" xfId="44" applyFont="1" applyFill="1" applyBorder="1" applyAlignment="1" applyProtection="1">
      <alignment horizontal="left" vertical="top" wrapText="1"/>
    </xf>
    <xf numFmtId="0" fontId="23" fillId="0" borderId="0" xfId="49" applyFont="1" applyFill="1" applyAlignment="1">
      <alignment vertical="center"/>
    </xf>
    <xf numFmtId="165" fontId="22" fillId="0" borderId="11" xfId="28" applyFont="1" applyFill="1" applyBorder="1" applyAlignment="1" applyProtection="1">
      <alignment horizontal="right" wrapText="1"/>
    </xf>
    <xf numFmtId="0" fontId="22" fillId="0" borderId="0" xfId="51" applyFont="1" applyFill="1" applyBorder="1" applyAlignment="1" applyProtection="1">
      <alignment horizontal="left" vertical="top" wrapText="1"/>
    </xf>
    <xf numFmtId="0" fontId="23" fillId="0" borderId="0" xfId="51" applyNumberFormat="1" applyFont="1" applyFill="1" applyBorder="1" applyAlignment="1" applyProtection="1">
      <alignment horizontal="left"/>
    </xf>
    <xf numFmtId="181" fontId="23" fillId="0" borderId="0" xfId="51" applyNumberFormat="1" applyFont="1" applyFill="1" applyBorder="1" applyAlignment="1" applyProtection="1">
      <alignment horizontal="right"/>
    </xf>
    <xf numFmtId="0" fontId="23" fillId="0" borderId="0" xfId="51" applyNumberFormat="1" applyFont="1" applyFill="1" applyBorder="1" applyAlignment="1" applyProtection="1">
      <alignment horizontal="center"/>
    </xf>
    <xf numFmtId="1" fontId="22" fillId="0" borderId="0" xfId="51" applyNumberFormat="1" applyFont="1" applyFill="1" applyBorder="1" applyAlignment="1" applyProtection="1">
      <alignment horizontal="right" vertical="top" wrapText="1"/>
    </xf>
    <xf numFmtId="0" fontId="23" fillId="0" borderId="0" xfId="51" applyNumberFormat="1" applyFont="1" applyFill="1" applyBorder="1" applyAlignment="1" applyProtection="1">
      <alignment horizontal="right"/>
    </xf>
    <xf numFmtId="173" fontId="22" fillId="0" borderId="0" xfId="51" applyNumberFormat="1" applyFont="1" applyFill="1" applyBorder="1" applyAlignment="1" applyProtection="1">
      <alignment horizontal="right" vertical="top" wrapText="1"/>
    </xf>
    <xf numFmtId="172" fontId="23" fillId="0" borderId="0" xfId="51" applyNumberFormat="1" applyFont="1" applyFill="1" applyBorder="1" applyAlignment="1" applyProtection="1">
      <alignment horizontal="right" vertical="top" wrapText="1"/>
    </xf>
    <xf numFmtId="0" fontId="23" fillId="0" borderId="0" xfId="51" applyFont="1" applyFill="1" applyAlignment="1" applyProtection="1">
      <alignment vertical="top"/>
    </xf>
    <xf numFmtId="49" fontId="23" fillId="0" borderId="0" xfId="51" applyNumberFormat="1" applyFont="1" applyFill="1" applyAlignment="1" applyProtection="1">
      <alignment horizontal="center" vertical="top"/>
    </xf>
    <xf numFmtId="0" fontId="22" fillId="0" borderId="0" xfId="51" applyFont="1" applyFill="1" applyBorder="1" applyAlignment="1" applyProtection="1">
      <alignment horizontal="right" vertical="top" wrapText="1"/>
    </xf>
    <xf numFmtId="174" fontId="22" fillId="0" borderId="0" xfId="51" applyNumberFormat="1" applyFont="1" applyFill="1" applyBorder="1" applyAlignment="1" applyProtection="1">
      <alignment horizontal="right" vertical="top" wrapText="1"/>
    </xf>
    <xf numFmtId="49" fontId="23" fillId="0" borderId="0" xfId="44" applyNumberFormat="1" applyFont="1" applyFill="1" applyBorder="1" applyAlignment="1">
      <alignment horizontal="right" vertical="top"/>
    </xf>
    <xf numFmtId="0" fontId="23" fillId="0" borderId="0" xfId="47" applyFont="1" applyFill="1" applyBorder="1" applyAlignment="1" applyProtection="1">
      <alignment horizontal="left" vertical="justify" wrapText="1"/>
    </xf>
    <xf numFmtId="0" fontId="23" fillId="0" borderId="10" xfId="51" applyFont="1" applyFill="1" applyBorder="1" applyAlignment="1" applyProtection="1">
      <alignment horizontal="left" vertical="top" wrapText="1"/>
    </xf>
    <xf numFmtId="0" fontId="23" fillId="0" borderId="10" xfId="51" applyFont="1" applyFill="1" applyBorder="1" applyAlignment="1" applyProtection="1">
      <alignment horizontal="right" vertical="top" wrapText="1"/>
    </xf>
    <xf numFmtId="0" fontId="22" fillId="0" borderId="10" xfId="51" applyFont="1" applyFill="1" applyBorder="1" applyAlignment="1" applyProtection="1">
      <alignment horizontal="left" vertical="top" wrapText="1"/>
    </xf>
    <xf numFmtId="0" fontId="23" fillId="0" borderId="11" xfId="51" applyFont="1" applyFill="1" applyBorder="1" applyAlignment="1" applyProtection="1">
      <alignment horizontal="left" vertical="top" wrapText="1"/>
    </xf>
    <xf numFmtId="0" fontId="23" fillId="0" borderId="11" xfId="51" applyFont="1" applyFill="1" applyBorder="1" applyAlignment="1" applyProtection="1">
      <alignment horizontal="right" vertical="top" wrapText="1"/>
    </xf>
    <xf numFmtId="0" fontId="22" fillId="0" borderId="11" xfId="51" applyFont="1" applyFill="1" applyBorder="1" applyAlignment="1" applyProtection="1">
      <alignment horizontal="left" vertical="top" wrapText="1"/>
    </xf>
    <xf numFmtId="0" fontId="23" fillId="0" borderId="10" xfId="51" applyNumberFormat="1" applyFont="1" applyFill="1" applyBorder="1" applyAlignment="1" applyProtection="1">
      <alignment horizontal="right"/>
    </xf>
    <xf numFmtId="0" fontId="23" fillId="0" borderId="0" xfId="51" applyFont="1" applyFill="1" applyAlignment="1" applyProtection="1">
      <alignment horizontal="left" vertical="top" wrapText="1"/>
    </xf>
    <xf numFmtId="0" fontId="23" fillId="0" borderId="0" xfId="51" applyFont="1" applyFill="1" applyAlignment="1" applyProtection="1">
      <alignment horizontal="right" vertical="top" wrapText="1"/>
    </xf>
    <xf numFmtId="0" fontId="23" fillId="0" borderId="0" xfId="51" applyFont="1" applyFill="1" applyAlignment="1" applyProtection="1">
      <alignment horizontal="left"/>
    </xf>
    <xf numFmtId="0" fontId="23" fillId="0" borderId="0" xfId="51" applyNumberFormat="1" applyFont="1" applyFill="1" applyProtection="1"/>
    <xf numFmtId="0" fontId="22" fillId="0" borderId="0" xfId="0" applyNumberFormat="1" applyFont="1" applyFill="1" applyBorder="1" applyAlignment="1" applyProtection="1">
      <alignment horizontal="center"/>
    </xf>
    <xf numFmtId="0" fontId="23" fillId="0" borderId="0" xfId="44" applyFont="1" applyFill="1" applyBorder="1" applyAlignment="1">
      <alignment horizontal="left" vertical="top"/>
    </xf>
    <xf numFmtId="0" fontId="36" fillId="0" borderId="0" xfId="44" applyFont="1" applyFill="1"/>
    <xf numFmtId="49" fontId="36" fillId="0" borderId="0" xfId="44" applyNumberFormat="1" applyFont="1" applyFill="1" applyAlignment="1">
      <alignment horizontal="center"/>
    </xf>
    <xf numFmtId="0" fontId="36" fillId="0" borderId="0" xfId="44" applyFont="1" applyFill="1" applyAlignment="1">
      <alignment horizontal="right"/>
    </xf>
    <xf numFmtId="0" fontId="23" fillId="0" borderId="0" xfId="47" applyFont="1" applyFill="1" applyBorder="1" applyAlignment="1" applyProtection="1">
      <alignment horizontal="left" vertical="top"/>
    </xf>
    <xf numFmtId="172" fontId="23" fillId="0" borderId="0" xfId="47" applyNumberFormat="1" applyFont="1" applyFill="1" applyBorder="1" applyAlignment="1" applyProtection="1">
      <alignment horizontal="right" vertical="justify"/>
    </xf>
    <xf numFmtId="169" fontId="23" fillId="0" borderId="0" xfId="51" applyNumberFormat="1" applyFont="1" applyFill="1" applyBorder="1" applyAlignment="1" applyProtection="1">
      <alignment horizontal="right" vertical="top" wrapText="1"/>
    </xf>
    <xf numFmtId="186" fontId="22" fillId="0" borderId="0" xfId="51" applyNumberFormat="1" applyFont="1" applyFill="1" applyBorder="1" applyAlignment="1" applyProtection="1">
      <alignment horizontal="right" vertical="top" wrapText="1"/>
    </xf>
    <xf numFmtId="0" fontId="22" fillId="0" borderId="11" xfId="51" applyFont="1" applyFill="1" applyBorder="1" applyAlignment="1" applyProtection="1">
      <alignment horizontal="right" vertical="top" wrapText="1"/>
    </xf>
    <xf numFmtId="0" fontId="23" fillId="0" borderId="0" xfId="47" applyNumberFormat="1" applyFont="1" applyFill="1" applyAlignment="1" applyProtection="1">
      <alignment horizontal="right"/>
    </xf>
    <xf numFmtId="0" fontId="23" fillId="0" borderId="0" xfId="52" applyNumberFormat="1" applyFont="1" applyFill="1" applyProtection="1"/>
    <xf numFmtId="168" fontId="23" fillId="0" borderId="0" xfId="52" applyNumberFormat="1" applyFont="1" applyFill="1" applyAlignment="1" applyProtection="1">
      <alignment horizontal="right" vertical="top"/>
    </xf>
    <xf numFmtId="177" fontId="22" fillId="0" borderId="0" xfId="52" applyNumberFormat="1" applyFont="1" applyFill="1" applyAlignment="1" applyProtection="1">
      <alignment horizontal="right" vertical="top"/>
    </xf>
    <xf numFmtId="0" fontId="23" fillId="0" borderId="0" xfId="52" applyNumberFormat="1" applyFont="1" applyFill="1" applyBorder="1" applyProtection="1"/>
    <xf numFmtId="0" fontId="23" fillId="0" borderId="0" xfId="52" applyNumberFormat="1" applyFont="1" applyFill="1" applyBorder="1" applyAlignment="1" applyProtection="1"/>
    <xf numFmtId="177" fontId="22" fillId="0" borderId="0" xfId="52" applyNumberFormat="1" applyFont="1" applyFill="1" applyBorder="1" applyAlignment="1" applyProtection="1">
      <alignment horizontal="right" vertical="top"/>
    </xf>
    <xf numFmtId="169" fontId="23" fillId="0" borderId="0" xfId="52" applyNumberFormat="1" applyFont="1" applyFill="1" applyBorder="1" applyAlignment="1" applyProtection="1">
      <alignment horizontal="right" vertical="top"/>
    </xf>
    <xf numFmtId="49" fontId="23" fillId="0" borderId="0" xfId="52" applyNumberFormat="1" applyFont="1" applyFill="1" applyBorder="1" applyAlignment="1" applyProtection="1">
      <alignment horizontal="right" vertical="top"/>
    </xf>
    <xf numFmtId="0" fontId="23" fillId="25" borderId="0" xfId="49" applyFont="1" applyFill="1"/>
    <xf numFmtId="0" fontId="23" fillId="0" borderId="0" xfId="49" applyNumberFormat="1" applyFont="1" applyFill="1" applyAlignment="1">
      <alignment horizontal="left" vertical="top"/>
    </xf>
    <xf numFmtId="49" fontId="23" fillId="0" borderId="0" xfId="49" applyNumberFormat="1" applyFont="1" applyFill="1" applyAlignment="1">
      <alignment horizontal="left" vertical="top"/>
    </xf>
    <xf numFmtId="0" fontId="23" fillId="0" borderId="0" xfId="52" applyFont="1" applyFill="1" applyAlignment="1">
      <alignment horizontal="left" vertical="top"/>
    </xf>
    <xf numFmtId="0" fontId="23" fillId="0" borderId="0" xfId="52" applyNumberFormat="1" applyFont="1" applyFill="1" applyAlignment="1">
      <alignment horizontal="left" vertical="top"/>
    </xf>
    <xf numFmtId="49" fontId="23" fillId="0" borderId="0" xfId="52" applyNumberFormat="1" applyFont="1" applyFill="1" applyAlignment="1">
      <alignment horizontal="left" vertical="top"/>
    </xf>
    <xf numFmtId="49" fontId="23" fillId="0" borderId="11" xfId="51" applyNumberFormat="1" applyFont="1" applyFill="1" applyBorder="1" applyAlignment="1" applyProtection="1">
      <alignment horizontal="center"/>
    </xf>
    <xf numFmtId="183" fontId="23" fillId="0" borderId="0" xfId="49" applyNumberFormat="1" applyFont="1" applyFill="1" applyAlignment="1" applyProtection="1">
      <alignment horizontal="center"/>
    </xf>
    <xf numFmtId="183" fontId="23" fillId="0" borderId="0" xfId="49" applyNumberFormat="1" applyFont="1" applyFill="1" applyBorder="1" applyAlignment="1" applyProtection="1">
      <alignment horizontal="right"/>
    </xf>
    <xf numFmtId="49" fontId="36" fillId="0" borderId="0" xfId="44" applyNumberFormat="1" applyFont="1" applyFill="1" applyAlignment="1">
      <alignment horizontal="right"/>
    </xf>
    <xf numFmtId="49" fontId="23" fillId="0" borderId="0" xfId="44" applyNumberFormat="1" applyFont="1" applyFill="1" applyAlignment="1">
      <alignment horizontal="right"/>
    </xf>
    <xf numFmtId="190" fontId="22" fillId="0" borderId="0" xfId="52" applyNumberFormat="1" applyFont="1" applyFill="1" applyBorder="1" applyAlignment="1">
      <alignment horizontal="right" vertical="top" wrapText="1"/>
    </xf>
    <xf numFmtId="183" fontId="23" fillId="0" borderId="0" xfId="49" applyNumberFormat="1" applyFont="1" applyFill="1" applyBorder="1" applyAlignment="1">
      <alignment horizontal="right"/>
    </xf>
    <xf numFmtId="179" fontId="22" fillId="0" borderId="0" xfId="52" applyNumberFormat="1" applyFont="1" applyFill="1" applyBorder="1" applyAlignment="1">
      <alignment horizontal="right" vertical="top" wrapText="1"/>
    </xf>
    <xf numFmtId="0" fontId="22" fillId="0" borderId="11" xfId="49" applyFont="1" applyFill="1" applyBorder="1" applyAlignment="1">
      <alignment vertical="top" wrapText="1"/>
    </xf>
    <xf numFmtId="0" fontId="23" fillId="0" borderId="0" xfId="44" applyFont="1" applyFill="1" applyBorder="1" applyAlignment="1" applyProtection="1">
      <alignment horizontal="left" vertical="top" wrapText="1"/>
    </xf>
    <xf numFmtId="0" fontId="23" fillId="0" borderId="0" xfId="49" applyFont="1" applyFill="1" applyAlignment="1">
      <alignment horizontal="left" vertical="top" wrapText="1"/>
    </xf>
    <xf numFmtId="0" fontId="23" fillId="0" borderId="0" xfId="44" applyFont="1" applyFill="1" applyBorder="1" applyAlignment="1">
      <alignment horizontal="left"/>
    </xf>
    <xf numFmtId="0" fontId="23" fillId="0" borderId="0" xfId="49" applyFont="1" applyFill="1" applyBorder="1" applyAlignment="1">
      <alignment horizontal="left" vertical="top" wrapText="1"/>
    </xf>
    <xf numFmtId="0" fontId="23" fillId="0" borderId="0" xfId="49" applyFont="1" applyFill="1" applyBorder="1" applyAlignment="1" applyProtection="1">
      <alignment horizontal="left" vertical="top" wrapText="1"/>
    </xf>
    <xf numFmtId="185" fontId="22" fillId="0" borderId="0" xfId="44" applyNumberFormat="1" applyFont="1" applyFill="1" applyAlignment="1">
      <alignment horizontal="right" vertical="top" wrapText="1"/>
    </xf>
    <xf numFmtId="0" fontId="23" fillId="25" borderId="0" xfId="0" applyFont="1" applyFill="1" applyAlignment="1"/>
    <xf numFmtId="49" fontId="23" fillId="0" borderId="0" xfId="44" applyNumberFormat="1" applyFont="1" applyFill="1" applyBorder="1" applyAlignment="1">
      <alignment horizontal="right" vertical="top" wrapText="1"/>
    </xf>
    <xf numFmtId="0" fontId="23" fillId="0" borderId="0" xfId="44" applyFont="1" applyFill="1" applyBorder="1" applyAlignment="1" applyProtection="1">
      <alignment horizontal="left" vertical="top"/>
    </xf>
    <xf numFmtId="0" fontId="23" fillId="0" borderId="11" xfId="48" applyNumberFormat="1" applyFont="1" applyFill="1" applyBorder="1" applyAlignment="1" applyProtection="1">
      <alignment horizontal="right"/>
    </xf>
    <xf numFmtId="179" fontId="23" fillId="0" borderId="0" xfId="48" applyNumberFormat="1" applyFont="1" applyFill="1" applyBorder="1" applyAlignment="1">
      <alignment horizontal="right" vertical="top" wrapText="1"/>
    </xf>
    <xf numFmtId="0" fontId="23" fillId="0" borderId="0" xfId="48" applyNumberFormat="1" applyFont="1" applyFill="1" applyBorder="1" applyAlignment="1">
      <alignment horizontal="right" vertical="top" wrapText="1"/>
    </xf>
    <xf numFmtId="0" fontId="22" fillId="0" borderId="10" xfId="48" applyFont="1" applyFill="1" applyBorder="1" applyAlignment="1">
      <alignment horizontal="right" vertical="top" wrapText="1"/>
    </xf>
    <xf numFmtId="0" fontId="22" fillId="0" borderId="10" xfId="48" applyFont="1" applyFill="1" applyBorder="1" applyAlignment="1">
      <alignment vertical="top" wrapText="1"/>
    </xf>
    <xf numFmtId="0" fontId="23" fillId="0" borderId="12" xfId="44" applyNumberFormat="1" applyFont="1" applyFill="1" applyBorder="1" applyAlignment="1" applyProtection="1">
      <alignment horizontal="right" wrapText="1"/>
    </xf>
    <xf numFmtId="0" fontId="22" fillId="0" borderId="10" xfId="52" applyFont="1" applyFill="1" applyBorder="1" applyAlignment="1" applyProtection="1">
      <alignment horizontal="left" vertical="top" wrapText="1"/>
    </xf>
    <xf numFmtId="0" fontId="23" fillId="25" borderId="0" xfId="49" applyFont="1" applyFill="1" applyAlignment="1"/>
    <xf numFmtId="0" fontId="36" fillId="0" borderId="0" xfId="52" applyFont="1" applyFill="1" applyAlignment="1">
      <alignment horizontal="right"/>
    </xf>
    <xf numFmtId="0" fontId="36" fillId="0" borderId="0" xfId="52" applyFont="1" applyFill="1"/>
    <xf numFmtId="0" fontId="23" fillId="0" borderId="10" xfId="44" applyNumberFormat="1" applyFont="1" applyFill="1" applyBorder="1" applyAlignment="1">
      <alignment horizontal="right" wrapText="1"/>
    </xf>
    <xf numFmtId="168" fontId="23" fillId="0" borderId="11" xfId="44" applyNumberFormat="1" applyFont="1" applyFill="1" applyBorder="1" applyAlignment="1">
      <alignment horizontal="right" vertical="top" wrapText="1"/>
    </xf>
    <xf numFmtId="0" fontId="23" fillId="0" borderId="0" xfId="45" applyFont="1" applyFill="1" applyBorder="1" applyAlignment="1" applyProtection="1">
      <alignment horizontal="left" vertical="top"/>
    </xf>
    <xf numFmtId="49" fontId="23" fillId="0" borderId="0" xfId="45" applyNumberFormat="1" applyFont="1" applyFill="1" applyBorder="1" applyAlignment="1">
      <alignment horizontal="right" vertical="top" wrapText="1"/>
    </xf>
    <xf numFmtId="0" fontId="23" fillId="0" borderId="0" xfId="45" applyFont="1" applyFill="1" applyBorder="1" applyAlignment="1" applyProtection="1">
      <alignment vertical="justify" wrapText="1"/>
    </xf>
    <xf numFmtId="0" fontId="23" fillId="0" borderId="0" xfId="45" applyFont="1" applyFill="1" applyBorder="1" applyAlignment="1" applyProtection="1">
      <alignment vertical="top" wrapText="1"/>
    </xf>
    <xf numFmtId="0" fontId="23" fillId="0" borderId="0" xfId="45" applyFont="1" applyFill="1" applyBorder="1" applyAlignment="1">
      <alignment horizontal="right" vertical="top"/>
    </xf>
    <xf numFmtId="0" fontId="23" fillId="25" borderId="0" xfId="44" applyFont="1" applyFill="1" applyAlignment="1"/>
    <xf numFmtId="0" fontId="23" fillId="25" borderId="0" xfId="44" applyFont="1" applyFill="1"/>
    <xf numFmtId="0" fontId="38" fillId="0" borderId="0" xfId="52" applyFont="1" applyFill="1" applyBorder="1" applyAlignment="1"/>
    <xf numFmtId="0" fontId="38" fillId="0" borderId="0" xfId="52" applyFont="1" applyFill="1"/>
    <xf numFmtId="0" fontId="38" fillId="0" borderId="0" xfId="0" applyFont="1" applyFill="1" applyBorder="1" applyAlignment="1">
      <alignment vertical="top"/>
    </xf>
    <xf numFmtId="0" fontId="37" fillId="0" borderId="0" xfId="44" applyFont="1" applyFill="1" applyAlignment="1"/>
    <xf numFmtId="0" fontId="23" fillId="0" borderId="0" xfId="50" applyNumberFormat="1" applyFont="1" applyFill="1" applyBorder="1" applyAlignment="1" applyProtection="1">
      <alignment horizontal="left"/>
    </xf>
    <xf numFmtId="0" fontId="23" fillId="0" borderId="0" xfId="49" applyNumberFormat="1" applyFont="1" applyFill="1" applyAlignment="1">
      <alignment horizontal="left"/>
    </xf>
    <xf numFmtId="0" fontId="23" fillId="0" borderId="0" xfId="50" applyFont="1" applyFill="1" applyBorder="1" applyAlignment="1">
      <alignment horizontal="right" vertical="top" wrapText="1"/>
    </xf>
    <xf numFmtId="0" fontId="38" fillId="0" borderId="0" xfId="44" applyFont="1" applyFill="1"/>
    <xf numFmtId="0" fontId="23" fillId="0" borderId="11" xfId="49" applyNumberFormat="1" applyFont="1" applyFill="1" applyBorder="1"/>
    <xf numFmtId="0" fontId="22" fillId="0" borderId="0" xfId="51" applyNumberFormat="1" applyFont="1" applyFill="1" applyBorder="1" applyAlignment="1" applyProtection="1">
      <alignment horizontal="center"/>
    </xf>
    <xf numFmtId="0" fontId="23" fillId="0" borderId="0" xfId="44" applyFont="1" applyFill="1" applyBorder="1" applyAlignment="1">
      <alignment horizontal="left" vertical="top" wrapText="1"/>
    </xf>
    <xf numFmtId="0" fontId="22" fillId="0" borderId="13" xfId="0" applyFont="1" applyFill="1" applyBorder="1" applyAlignment="1">
      <alignment horizontal="center"/>
    </xf>
    <xf numFmtId="0" fontId="23" fillId="0" borderId="0" xfId="52" applyNumberFormat="1" applyFont="1" applyFill="1" applyBorder="1" applyAlignment="1" applyProtection="1">
      <alignment horizontal="left" vertical="top"/>
    </xf>
    <xf numFmtId="0" fontId="22" fillId="0" borderId="0" xfId="49" applyNumberFormat="1" applyFont="1" applyFill="1" applyAlignment="1" applyProtection="1">
      <alignment horizontal="center"/>
    </xf>
    <xf numFmtId="0" fontId="22" fillId="0" borderId="0" xfId="44" applyFont="1" applyFill="1" applyBorder="1" applyAlignment="1" applyProtection="1">
      <alignment horizontal="center"/>
    </xf>
    <xf numFmtId="0" fontId="22" fillId="0" borderId="0" xfId="49" applyNumberFormat="1" applyFont="1" applyFill="1" applyBorder="1" applyAlignment="1" applyProtection="1">
      <alignment horizontal="center"/>
    </xf>
    <xf numFmtId="0" fontId="22" fillId="0" borderId="0" xfId="44" applyNumberFormat="1" applyFont="1" applyFill="1" applyBorder="1" applyAlignment="1" applyProtection="1">
      <alignment horizontal="center"/>
    </xf>
    <xf numFmtId="0" fontId="23" fillId="0" borderId="11" xfId="50" applyNumberFormat="1" applyFont="1" applyFill="1" applyBorder="1" applyAlignment="1" applyProtection="1">
      <alignment horizontal="left"/>
    </xf>
    <xf numFmtId="0" fontId="25" fillId="0" borderId="11" xfId="50" applyNumberFormat="1" applyFont="1" applyFill="1" applyBorder="1" applyAlignment="1" applyProtection="1">
      <alignment horizontal="right"/>
    </xf>
    <xf numFmtId="0" fontId="23" fillId="0" borderId="0" xfId="50" applyFont="1" applyFill="1" applyBorder="1" applyAlignment="1" applyProtection="1">
      <alignment horizontal="left"/>
    </xf>
    <xf numFmtId="0" fontId="22" fillId="0" borderId="0" xfId="51" applyFont="1" applyFill="1" applyBorder="1" applyAlignment="1" applyProtection="1">
      <alignment horizontal="left" vertical="center" wrapText="1"/>
    </xf>
    <xf numFmtId="0" fontId="23" fillId="0" borderId="0" xfId="65" applyNumberFormat="1" applyFont="1" applyFill="1" applyBorder="1" applyAlignment="1" applyProtection="1">
      <alignment horizontal="right" wrapText="1"/>
    </xf>
    <xf numFmtId="0" fontId="23" fillId="0" borderId="0" xfId="65" applyNumberFormat="1" applyFont="1" applyFill="1" applyAlignment="1" applyProtection="1">
      <alignment horizontal="right" wrapText="1"/>
    </xf>
    <xf numFmtId="43" fontId="23" fillId="0" borderId="0" xfId="65" applyFont="1" applyFill="1" applyBorder="1" applyAlignment="1" applyProtection="1">
      <alignment horizontal="right" wrapText="1"/>
    </xf>
    <xf numFmtId="0" fontId="23" fillId="0" borderId="10" xfId="65" applyNumberFormat="1" applyFont="1" applyFill="1" applyBorder="1" applyAlignment="1" applyProtection="1">
      <alignment horizontal="right" wrapText="1"/>
    </xf>
    <xf numFmtId="181" fontId="23" fillId="0" borderId="0" xfId="65" applyNumberFormat="1" applyFont="1" applyFill="1" applyBorder="1" applyAlignment="1" applyProtection="1">
      <alignment horizontal="right" wrapText="1"/>
    </xf>
    <xf numFmtId="43" fontId="23" fillId="0" borderId="11" xfId="65" applyFont="1" applyFill="1" applyBorder="1" applyAlignment="1" applyProtection="1">
      <alignment horizontal="right" wrapText="1"/>
    </xf>
    <xf numFmtId="0" fontId="23" fillId="0" borderId="11" xfId="65" applyNumberFormat="1" applyFont="1" applyFill="1" applyBorder="1" applyAlignment="1" applyProtection="1">
      <alignment horizontal="right" wrapText="1"/>
    </xf>
    <xf numFmtId="43" fontId="23" fillId="0" borderId="10" xfId="65" applyFont="1" applyFill="1" applyBorder="1" applyAlignment="1" applyProtection="1">
      <alignment horizontal="right" wrapText="1"/>
    </xf>
    <xf numFmtId="43" fontId="23" fillId="0" borderId="0" xfId="65" applyNumberFormat="1" applyFont="1" applyFill="1" applyBorder="1" applyAlignment="1" applyProtection="1">
      <alignment horizontal="right" wrapText="1"/>
    </xf>
    <xf numFmtId="43" fontId="23" fillId="0" borderId="0" xfId="65" applyFont="1" applyFill="1" applyAlignment="1" applyProtection="1">
      <alignment horizontal="right" wrapText="1"/>
    </xf>
    <xf numFmtId="0" fontId="23" fillId="0" borderId="0" xfId="65" applyNumberFormat="1" applyFont="1" applyFill="1" applyBorder="1" applyAlignment="1" applyProtection="1">
      <alignment horizontal="right"/>
    </xf>
    <xf numFmtId="181" fontId="23" fillId="0" borderId="0" xfId="65" applyNumberFormat="1" applyFont="1" applyFill="1" applyBorder="1" applyAlignment="1" applyProtection="1">
      <alignment horizontal="right"/>
    </xf>
    <xf numFmtId="0" fontId="23" fillId="29" borderId="0" xfId="51" applyFont="1" applyFill="1" applyAlignment="1" applyProtection="1">
      <alignment vertical="top"/>
    </xf>
    <xf numFmtId="49" fontId="23" fillId="29" borderId="0" xfId="51" applyNumberFormat="1" applyFont="1" applyFill="1" applyAlignment="1" applyProtection="1">
      <alignment horizontal="center" vertical="top"/>
    </xf>
    <xf numFmtId="0" fontId="23" fillId="29" borderId="0" xfId="51" applyFont="1" applyFill="1" applyProtection="1"/>
    <xf numFmtId="0" fontId="23" fillId="0" borderId="0" xfId="47" applyFont="1" applyFill="1" applyBorder="1" applyAlignment="1" applyProtection="1">
      <alignment horizontal="left" vertical="center" wrapText="1"/>
    </xf>
    <xf numFmtId="183" fontId="23" fillId="0" borderId="0" xfId="65" applyNumberFormat="1" applyFont="1" applyFill="1" applyBorder="1" applyAlignment="1" applyProtection="1">
      <alignment horizontal="right" wrapText="1"/>
    </xf>
    <xf numFmtId="0" fontId="23" fillId="29" borderId="0" xfId="51" applyFont="1" applyFill="1" applyBorder="1" applyAlignment="1" applyProtection="1">
      <alignment vertical="top"/>
    </xf>
    <xf numFmtId="0" fontId="22" fillId="0" borderId="0" xfId="0" applyNumberFormat="1" applyFont="1" applyFill="1" applyBorder="1" applyProtection="1"/>
    <xf numFmtId="0" fontId="23" fillId="0" borderId="0" xfId="51" applyFont="1" applyFill="1" applyAlignment="1" applyProtection="1">
      <alignment horizontal="left" wrapText="1"/>
    </xf>
    <xf numFmtId="0" fontId="22" fillId="27" borderId="0" xfId="47" applyFont="1" applyFill="1" applyAlignment="1" applyProtection="1">
      <alignment horizontal="center"/>
    </xf>
    <xf numFmtId="0" fontId="22" fillId="27" borderId="0" xfId="47" applyNumberFormat="1" applyFont="1" applyFill="1" applyAlignment="1" applyProtection="1">
      <alignment horizontal="center"/>
    </xf>
    <xf numFmtId="0" fontId="23" fillId="27" borderId="0" xfId="47" applyFont="1" applyFill="1" applyAlignment="1" applyProtection="1">
      <alignment horizontal="left"/>
    </xf>
    <xf numFmtId="0" fontId="23" fillId="27" borderId="0" xfId="47" applyFont="1" applyFill="1" applyAlignment="1" applyProtection="1">
      <alignment horizontal="right"/>
    </xf>
    <xf numFmtId="49" fontId="23" fillId="27" borderId="0" xfId="47" applyNumberFormat="1" applyFont="1" applyFill="1" applyAlignment="1" applyProtection="1">
      <alignment horizontal="right"/>
    </xf>
    <xf numFmtId="0" fontId="23" fillId="27" borderId="0" xfId="47" applyFont="1" applyFill="1" applyAlignment="1" applyProtection="1"/>
    <xf numFmtId="49" fontId="23" fillId="27" borderId="0" xfId="47" applyNumberFormat="1" applyFont="1" applyFill="1" applyAlignment="1" applyProtection="1">
      <alignment horizontal="center"/>
    </xf>
    <xf numFmtId="0" fontId="23" fillId="27" borderId="0" xfId="47" applyFont="1" applyFill="1" applyProtection="1"/>
    <xf numFmtId="0" fontId="23" fillId="27" borderId="0" xfId="47" applyFont="1" applyFill="1" applyAlignment="1" applyProtection="1">
      <alignment vertical="top"/>
    </xf>
    <xf numFmtId="0" fontId="23" fillId="27" borderId="0" xfId="47" applyFont="1" applyFill="1" applyAlignment="1" applyProtection="1">
      <alignment horizontal="right" vertical="top"/>
    </xf>
    <xf numFmtId="0" fontId="23" fillId="27" borderId="0" xfId="47" applyNumberFormat="1" applyFont="1" applyFill="1" applyProtection="1"/>
    <xf numFmtId="0" fontId="23" fillId="27" borderId="0" xfId="66" applyFont="1" applyFill="1" applyAlignment="1" applyProtection="1">
      <alignment vertical="top" wrapText="1"/>
    </xf>
    <xf numFmtId="0" fontId="23" fillId="27" borderId="0" xfId="47" applyNumberFormat="1" applyFont="1" applyFill="1" applyAlignment="1" applyProtection="1">
      <alignment horizontal="left"/>
    </xf>
    <xf numFmtId="0" fontId="23" fillId="27" borderId="0" xfId="47" applyNumberFormat="1" applyFont="1" applyFill="1" applyAlignment="1" applyProtection="1">
      <alignment horizontal="right"/>
    </xf>
    <xf numFmtId="0" fontId="23" fillId="27" borderId="0" xfId="67" applyNumberFormat="1" applyFont="1" applyFill="1" applyAlignment="1" applyProtection="1">
      <alignment horizontal="left"/>
    </xf>
    <xf numFmtId="0" fontId="23" fillId="27" borderId="0" xfId="47" applyFont="1" applyFill="1" applyAlignment="1" applyProtection="1">
      <alignment horizontal="left" vertical="top"/>
    </xf>
    <xf numFmtId="0" fontId="23" fillId="27" borderId="0" xfId="50" applyFont="1" applyFill="1" applyBorder="1" applyAlignment="1" applyProtection="1">
      <alignment horizontal="left"/>
    </xf>
    <xf numFmtId="0" fontId="23" fillId="27" borderId="0" xfId="51" applyFont="1" applyFill="1" applyProtection="1"/>
    <xf numFmtId="0" fontId="23" fillId="27" borderId="0" xfId="51" applyFont="1" applyFill="1" applyBorder="1" applyAlignment="1" applyProtection="1">
      <alignment horizontal="left" vertical="top" wrapText="1"/>
    </xf>
    <xf numFmtId="0" fontId="23" fillId="27" borderId="0" xfId="51" applyFont="1" applyFill="1" applyBorder="1" applyAlignment="1" applyProtection="1">
      <alignment horizontal="right" vertical="top" wrapText="1"/>
    </xf>
    <xf numFmtId="49" fontId="23" fillId="27" borderId="11" xfId="51" applyNumberFormat="1" applyFont="1" applyFill="1" applyBorder="1" applyAlignment="1" applyProtection="1">
      <alignment horizontal="center" vertical="top"/>
    </xf>
    <xf numFmtId="0" fontId="23" fillId="27" borderId="11" xfId="51" applyFont="1" applyFill="1" applyBorder="1" applyAlignment="1" applyProtection="1">
      <alignment vertical="top"/>
    </xf>
    <xf numFmtId="0" fontId="23" fillId="27" borderId="11" xfId="51" applyFont="1" applyFill="1" applyBorder="1" applyAlignment="1" applyProtection="1"/>
    <xf numFmtId="49" fontId="23" fillId="27" borderId="11" xfId="51" applyNumberFormat="1" applyFont="1" applyFill="1" applyBorder="1" applyAlignment="1" applyProtection="1">
      <alignment horizontal="center"/>
    </xf>
    <xf numFmtId="0" fontId="23" fillId="27" borderId="0" xfId="50" applyFont="1" applyFill="1" applyBorder="1" applyProtection="1"/>
    <xf numFmtId="0" fontId="23" fillId="27" borderId="0" xfId="50" applyNumberFormat="1" applyFont="1" applyFill="1" applyBorder="1" applyAlignment="1" applyProtection="1">
      <alignment horizontal="right"/>
    </xf>
    <xf numFmtId="0" fontId="22" fillId="27" borderId="0" xfId="47" applyFont="1" applyFill="1" applyAlignment="1" applyProtection="1">
      <alignment horizontal="left" vertical="top" wrapText="1"/>
    </xf>
    <xf numFmtId="181" fontId="23" fillId="27" borderId="0" xfId="47" applyNumberFormat="1" applyFont="1" applyFill="1" applyAlignment="1" applyProtection="1">
      <alignment horizontal="right"/>
    </xf>
    <xf numFmtId="0" fontId="23" fillId="27" borderId="0" xfId="47" applyNumberFormat="1" applyFont="1" applyFill="1" applyAlignment="1" applyProtection="1">
      <alignment horizontal="center"/>
    </xf>
    <xf numFmtId="0" fontId="22" fillId="27" borderId="0" xfId="47" applyFont="1" applyFill="1" applyAlignment="1" applyProtection="1">
      <alignment horizontal="right" vertical="top"/>
    </xf>
    <xf numFmtId="181" fontId="23" fillId="27" borderId="0" xfId="47" applyNumberFormat="1" applyFont="1" applyFill="1" applyProtection="1"/>
    <xf numFmtId="0" fontId="23" fillId="27" borderId="0" xfId="47" applyNumberFormat="1" applyFont="1" applyFill="1" applyBorder="1" applyProtection="1"/>
    <xf numFmtId="0" fontId="23" fillId="27" borderId="0" xfId="47" applyFont="1" applyFill="1" applyAlignment="1" applyProtection="1">
      <alignment horizontal="left" vertical="top" wrapText="1"/>
    </xf>
    <xf numFmtId="0" fontId="23" fillId="27" borderId="0" xfId="65" applyNumberFormat="1" applyFont="1" applyFill="1" applyAlignment="1" applyProtection="1">
      <alignment horizontal="right" wrapText="1"/>
    </xf>
    <xf numFmtId="0" fontId="23" fillId="27" borderId="0" xfId="47" applyNumberFormat="1" applyFont="1" applyFill="1" applyAlignment="1" applyProtection="1">
      <alignment horizontal="right" wrapText="1"/>
    </xf>
    <xf numFmtId="43" fontId="23" fillId="27" borderId="0" xfId="65" applyFont="1" applyFill="1" applyAlignment="1" applyProtection="1">
      <alignment horizontal="right" wrapText="1"/>
    </xf>
    <xf numFmtId="0" fontId="23" fillId="27" borderId="0" xfId="47" applyFont="1" applyFill="1" applyBorder="1" applyAlignment="1" applyProtection="1">
      <alignment vertical="top"/>
    </xf>
    <xf numFmtId="0" fontId="23" fillId="27" borderId="0" xfId="47" applyFont="1" applyFill="1" applyBorder="1" applyAlignment="1" applyProtection="1">
      <alignment horizontal="left" vertical="top" wrapText="1"/>
    </xf>
    <xf numFmtId="0" fontId="23" fillId="27" borderId="10" xfId="65" applyNumberFormat="1" applyFont="1" applyFill="1" applyBorder="1" applyAlignment="1" applyProtection="1">
      <alignment horizontal="right" wrapText="1"/>
    </xf>
    <xf numFmtId="0" fontId="23" fillId="27" borderId="0" xfId="65" applyNumberFormat="1" applyFont="1" applyFill="1" applyBorder="1" applyAlignment="1" applyProtection="1">
      <alignment horizontal="right" wrapText="1"/>
    </xf>
    <xf numFmtId="0" fontId="23" fillId="27" borderId="0" xfId="47" applyNumberFormat="1" applyFont="1" applyFill="1" applyBorder="1" applyAlignment="1" applyProtection="1">
      <alignment horizontal="right" wrapText="1"/>
    </xf>
    <xf numFmtId="181" fontId="23" fillId="27" borderId="0" xfId="47" applyNumberFormat="1" applyFont="1" applyFill="1" applyBorder="1" applyAlignment="1" applyProtection="1">
      <alignment horizontal="right" wrapText="1"/>
    </xf>
    <xf numFmtId="172" fontId="23" fillId="27" borderId="0" xfId="47" applyNumberFormat="1" applyFont="1" applyFill="1" applyBorder="1" applyAlignment="1" applyProtection="1">
      <alignment horizontal="right" vertical="top"/>
    </xf>
    <xf numFmtId="0" fontId="23" fillId="27" borderId="0" xfId="47" applyFont="1" applyFill="1" applyBorder="1" applyAlignment="1" applyProtection="1"/>
    <xf numFmtId="43" fontId="23" fillId="27" borderId="0" xfId="65" applyFont="1" applyFill="1" applyBorder="1" applyAlignment="1" applyProtection="1">
      <alignment horizontal="right" wrapText="1"/>
    </xf>
    <xf numFmtId="0" fontId="23" fillId="27" borderId="12" xfId="65" applyNumberFormat="1" applyFont="1" applyFill="1" applyBorder="1" applyAlignment="1" applyProtection="1">
      <alignment horizontal="right" wrapText="1"/>
    </xf>
    <xf numFmtId="173" fontId="22" fillId="27" borderId="0" xfId="47" applyNumberFormat="1" applyFont="1" applyFill="1" applyBorder="1" applyAlignment="1" applyProtection="1">
      <alignment horizontal="right" vertical="top"/>
    </xf>
    <xf numFmtId="0" fontId="22" fillId="27" borderId="0" xfId="47" applyFont="1" applyFill="1" applyBorder="1" applyAlignment="1" applyProtection="1">
      <alignment horizontal="left" vertical="top" wrapText="1"/>
    </xf>
    <xf numFmtId="168" fontId="23" fillId="27" borderId="0" xfId="47" applyNumberFormat="1" applyFont="1" applyFill="1" applyBorder="1" applyAlignment="1" applyProtection="1">
      <alignment horizontal="right" vertical="top"/>
    </xf>
    <xf numFmtId="0" fontId="23" fillId="27" borderId="0" xfId="47" applyFont="1" applyFill="1" applyBorder="1" applyAlignment="1" applyProtection="1">
      <alignment horizontal="right" vertical="top"/>
    </xf>
    <xf numFmtId="0" fontId="23" fillId="27" borderId="0" xfId="47" applyFont="1" applyFill="1" applyBorder="1" applyAlignment="1" applyProtection="1">
      <alignment horizontal="left" vertical="top"/>
    </xf>
    <xf numFmtId="0" fontId="23" fillId="27" borderId="11" xfId="65" applyNumberFormat="1" applyFont="1" applyFill="1" applyBorder="1" applyAlignment="1" applyProtection="1">
      <alignment horizontal="right" wrapText="1"/>
    </xf>
    <xf numFmtId="43" fontId="23" fillId="27" borderId="11" xfId="65" applyFont="1" applyFill="1" applyBorder="1" applyAlignment="1" applyProtection="1">
      <alignment horizontal="right" wrapText="1"/>
    </xf>
    <xf numFmtId="0" fontId="23" fillId="0" borderId="0" xfId="62" applyFont="1" applyFill="1" applyBorder="1" applyAlignment="1" applyProtection="1">
      <alignment horizontal="left" vertical="top" wrapText="1"/>
    </xf>
    <xf numFmtId="172" fontId="23" fillId="27" borderId="0" xfId="68" applyNumberFormat="1" applyFont="1" applyFill="1" applyBorder="1" applyAlignment="1" applyProtection="1">
      <alignment horizontal="right" vertical="top"/>
    </xf>
    <xf numFmtId="0" fontId="23" fillId="27" borderId="0" xfId="68" applyFont="1" applyFill="1" applyBorder="1" applyAlignment="1" applyProtection="1">
      <alignment horizontal="left" vertical="top" wrapText="1"/>
    </xf>
    <xf numFmtId="0" fontId="23" fillId="27" borderId="11" xfId="47" applyNumberFormat="1" applyFont="1" applyFill="1" applyBorder="1" applyAlignment="1" applyProtection="1">
      <alignment horizontal="right" wrapText="1"/>
    </xf>
    <xf numFmtId="43" fontId="23" fillId="27" borderId="10" xfId="65" applyFont="1" applyFill="1" applyBorder="1" applyAlignment="1" applyProtection="1">
      <alignment horizontal="right" wrapText="1"/>
    </xf>
    <xf numFmtId="0" fontId="22" fillId="27" borderId="0" xfId="47" applyFont="1" applyFill="1" applyBorder="1" applyAlignment="1" applyProtection="1">
      <alignment horizontal="right" vertical="top"/>
    </xf>
    <xf numFmtId="0" fontId="23" fillId="27" borderId="0" xfId="0" applyFont="1" applyFill="1" applyBorder="1" applyAlignment="1">
      <alignment wrapText="1"/>
    </xf>
    <xf numFmtId="49" fontId="23" fillId="27" borderId="15" xfId="44" applyNumberFormat="1" applyFont="1" applyFill="1" applyBorder="1" applyAlignment="1">
      <alignment horizontal="left" vertical="top"/>
    </xf>
    <xf numFmtId="0" fontId="23" fillId="27" borderId="15" xfId="66" applyFont="1" applyFill="1" applyBorder="1" applyAlignment="1" applyProtection="1">
      <alignment horizontal="left" vertical="top"/>
    </xf>
    <xf numFmtId="0" fontId="23" fillId="27" borderId="10" xfId="47" applyNumberFormat="1" applyFont="1" applyFill="1" applyBorder="1" applyAlignment="1" applyProtection="1">
      <alignment horizontal="right" wrapText="1"/>
    </xf>
    <xf numFmtId="181" fontId="23" fillId="27" borderId="0" xfId="65" applyNumberFormat="1" applyFont="1" applyFill="1" applyBorder="1" applyAlignment="1" applyProtection="1">
      <alignment horizontal="right" wrapText="1"/>
    </xf>
    <xf numFmtId="174" fontId="22" fillId="27" borderId="0" xfId="47" applyNumberFormat="1" applyFont="1" applyFill="1" applyBorder="1" applyAlignment="1" applyProtection="1">
      <alignment horizontal="right" vertical="top"/>
    </xf>
    <xf numFmtId="49" fontId="23" fillId="27" borderId="0" xfId="47" applyNumberFormat="1" applyFont="1" applyFill="1" applyAlignment="1" applyProtection="1">
      <alignment horizontal="right" vertical="top"/>
    </xf>
    <xf numFmtId="175" fontId="22" fillId="27" borderId="0" xfId="47" applyNumberFormat="1" applyFont="1" applyFill="1" applyBorder="1" applyAlignment="1" applyProtection="1">
      <alignment horizontal="right" vertical="top"/>
    </xf>
    <xf numFmtId="0" fontId="23" fillId="27" borderId="0" xfId="66" applyFont="1" applyFill="1" applyBorder="1" applyAlignment="1" applyProtection="1">
      <alignment vertical="top" wrapText="1"/>
    </xf>
    <xf numFmtId="0" fontId="23" fillId="27" borderId="0" xfId="49" applyFont="1" applyFill="1" applyAlignment="1"/>
    <xf numFmtId="0" fontId="23" fillId="27" borderId="0" xfId="49" applyFont="1" applyFill="1" applyAlignment="1">
      <alignment horizontal="right"/>
    </xf>
    <xf numFmtId="0" fontId="23" fillId="27" borderId="10" xfId="47" applyFont="1" applyFill="1" applyBorder="1" applyAlignment="1" applyProtection="1">
      <alignment vertical="top"/>
    </xf>
    <xf numFmtId="0" fontId="23" fillId="27" borderId="10" xfId="47" applyFont="1" applyFill="1" applyBorder="1" applyAlignment="1" applyProtection="1">
      <alignment horizontal="right" vertical="top"/>
    </xf>
    <xf numFmtId="0" fontId="22" fillId="27" borderId="0" xfId="47" applyFont="1" applyFill="1" applyBorder="1" applyAlignment="1" applyProtection="1">
      <alignment vertical="top" wrapText="1"/>
    </xf>
    <xf numFmtId="168" fontId="23" fillId="27" borderId="0" xfId="68" applyNumberFormat="1" applyFont="1" applyFill="1" applyBorder="1" applyAlignment="1" applyProtection="1">
      <alignment horizontal="right" vertical="top"/>
    </xf>
    <xf numFmtId="0" fontId="23" fillId="27" borderId="0" xfId="68" applyNumberFormat="1" applyFont="1" applyFill="1" applyBorder="1" applyAlignment="1" applyProtection="1">
      <alignment horizontal="right" vertical="top"/>
    </xf>
    <xf numFmtId="0" fontId="23" fillId="0" borderId="0" xfId="68" applyNumberFormat="1" applyFont="1" applyFill="1" applyBorder="1" applyAlignment="1" applyProtection="1">
      <alignment horizontal="right" vertical="top"/>
    </xf>
    <xf numFmtId="0" fontId="23" fillId="0" borderId="0" xfId="68" applyFont="1" applyFill="1" applyBorder="1" applyAlignment="1" applyProtection="1">
      <alignment horizontal="left" vertical="top" wrapText="1"/>
    </xf>
    <xf numFmtId="0" fontId="22" fillId="27" borderId="0" xfId="47" applyFont="1" applyFill="1" applyAlignment="1" applyProtection="1">
      <alignment vertical="top" wrapText="1"/>
    </xf>
    <xf numFmtId="0" fontId="22" fillId="27" borderId="10" xfId="47" applyFont="1" applyFill="1" applyBorder="1" applyAlignment="1" applyProtection="1">
      <alignment vertical="top" wrapText="1"/>
    </xf>
    <xf numFmtId="0" fontId="22" fillId="27" borderId="0" xfId="0" applyNumberFormat="1" applyFont="1" applyFill="1" applyBorder="1" applyAlignment="1" applyProtection="1">
      <alignment horizontal="center"/>
    </xf>
    <xf numFmtId="0" fontId="22" fillId="0" borderId="0" xfId="52" applyNumberFormat="1" applyFont="1" applyFill="1" applyBorder="1" applyAlignment="1" applyProtection="1">
      <alignment horizontal="center"/>
    </xf>
    <xf numFmtId="0" fontId="24" fillId="0" borderId="11" xfId="50" applyNumberFormat="1" applyFont="1" applyFill="1" applyBorder="1" applyAlignment="1" applyProtection="1">
      <alignment horizontal="left"/>
    </xf>
    <xf numFmtId="181" fontId="23" fillId="0" borderId="0" xfId="52" applyNumberFormat="1" applyFont="1" applyFill="1" applyBorder="1" applyAlignment="1" applyProtection="1">
      <alignment horizontal="right" wrapText="1"/>
    </xf>
    <xf numFmtId="181" fontId="23" fillId="0" borderId="0" xfId="52" applyNumberFormat="1" applyFont="1" applyFill="1" applyAlignment="1" applyProtection="1">
      <alignment horizontal="right" wrapText="1"/>
    </xf>
    <xf numFmtId="0" fontId="23" fillId="0" borderId="0" xfId="65" applyNumberFormat="1" applyFont="1" applyFill="1" applyBorder="1" applyAlignment="1" applyProtection="1">
      <alignment horizontal="left"/>
    </xf>
    <xf numFmtId="0" fontId="22" fillId="27" borderId="0" xfId="49" applyNumberFormat="1" applyFont="1" applyFill="1" applyBorder="1" applyAlignment="1" applyProtection="1">
      <alignment horizontal="center"/>
    </xf>
    <xf numFmtId="49" fontId="23" fillId="27" borderId="0" xfId="49" applyNumberFormat="1" applyFont="1" applyFill="1" applyAlignment="1">
      <alignment horizontal="center"/>
    </xf>
    <xf numFmtId="0" fontId="23" fillId="27" borderId="0" xfId="49" applyFont="1" applyFill="1"/>
    <xf numFmtId="0" fontId="23" fillId="27" borderId="0" xfId="49" applyFont="1" applyFill="1" applyBorder="1" applyAlignment="1">
      <alignment vertical="top"/>
    </xf>
    <xf numFmtId="0" fontId="23" fillId="27" borderId="0" xfId="49" applyFont="1" applyFill="1" applyBorder="1" applyAlignment="1">
      <alignment horizontal="right" vertical="top"/>
    </xf>
    <xf numFmtId="0" fontId="23" fillId="27" borderId="0" xfId="49" applyNumberFormat="1" applyFont="1" applyFill="1" applyBorder="1" applyAlignment="1">
      <alignment horizontal="right"/>
    </xf>
    <xf numFmtId="0" fontId="23" fillId="27" borderId="0" xfId="49" applyFont="1" applyFill="1" applyBorder="1"/>
    <xf numFmtId="0" fontId="23" fillId="27" borderId="0" xfId="49" applyNumberFormat="1" applyFont="1" applyFill="1" applyBorder="1"/>
    <xf numFmtId="0" fontId="23" fillId="27" borderId="0" xfId="49" applyNumberFormat="1" applyFont="1" applyFill="1" applyAlignment="1" applyProtection="1">
      <alignment horizontal="right"/>
    </xf>
    <xf numFmtId="0" fontId="23" fillId="27" borderId="0" xfId="49" applyNumberFormat="1" applyFont="1" applyFill="1"/>
    <xf numFmtId="0" fontId="23" fillId="27" borderId="0" xfId="49" applyNumberFormat="1" applyFont="1" applyFill="1" applyBorder="1" applyAlignment="1">
      <alignment horizontal="left"/>
    </xf>
    <xf numFmtId="0" fontId="22" fillId="27" borderId="0" xfId="49" applyNumberFormat="1" applyFont="1" applyFill="1" applyBorder="1"/>
    <xf numFmtId="0" fontId="23" fillId="27" borderId="0" xfId="49" applyNumberFormat="1" applyFont="1" applyFill="1" applyBorder="1" applyAlignment="1" applyProtection="1">
      <alignment horizontal="right"/>
    </xf>
    <xf numFmtId="0" fontId="23" fillId="27" borderId="0" xfId="49" applyNumberFormat="1" applyFont="1" applyFill="1" applyBorder="1" applyAlignment="1" applyProtection="1">
      <alignment horizontal="left"/>
    </xf>
    <xf numFmtId="0" fontId="23" fillId="27" borderId="0" xfId="49" applyFont="1" applyFill="1" applyBorder="1" applyAlignment="1"/>
    <xf numFmtId="49" fontId="23" fillId="27" borderId="0" xfId="49" applyNumberFormat="1" applyFont="1" applyFill="1" applyBorder="1" applyAlignment="1">
      <alignment horizontal="center"/>
    </xf>
    <xf numFmtId="0" fontId="23" fillId="27" borderId="0" xfId="49" applyNumberFormat="1" applyFont="1" applyFill="1" applyAlignment="1">
      <alignment horizontal="right"/>
    </xf>
    <xf numFmtId="0" fontId="23" fillId="27" borderId="0" xfId="65" applyNumberFormat="1" applyFont="1" applyFill="1" applyBorder="1" applyAlignment="1" applyProtection="1">
      <alignment horizontal="right"/>
    </xf>
    <xf numFmtId="43" fontId="23" fillId="27" borderId="0" xfId="65" applyFont="1" applyFill="1" applyBorder="1" applyAlignment="1">
      <alignment horizontal="right" wrapText="1"/>
    </xf>
    <xf numFmtId="0" fontId="23" fillId="27" borderId="0" xfId="65" applyNumberFormat="1" applyFont="1" applyFill="1" applyBorder="1" applyAlignment="1">
      <alignment horizontal="right" wrapText="1"/>
    </xf>
    <xf numFmtId="0" fontId="23" fillId="27" borderId="11" xfId="49" applyNumberFormat="1" applyFont="1" applyFill="1" applyBorder="1" applyAlignment="1" applyProtection="1">
      <alignment horizontal="right"/>
    </xf>
    <xf numFmtId="0" fontId="23" fillId="27" borderId="0" xfId="52" applyFont="1" applyFill="1" applyBorder="1" applyAlignment="1"/>
    <xf numFmtId="0" fontId="23" fillId="27" borderId="0" xfId="49" applyFont="1" applyFill="1" applyBorder="1" applyAlignment="1">
      <alignment vertical="top" wrapText="1"/>
    </xf>
    <xf numFmtId="172" fontId="23" fillId="27" borderId="0" xfId="49" applyNumberFormat="1" applyFont="1" applyFill="1" applyBorder="1" applyAlignment="1">
      <alignment horizontal="right" vertical="top" wrapText="1"/>
    </xf>
    <xf numFmtId="170" fontId="23" fillId="27" borderId="0" xfId="49" applyNumberFormat="1" applyFont="1" applyFill="1" applyBorder="1" applyAlignment="1">
      <alignment horizontal="right" vertical="top" wrapText="1"/>
    </xf>
    <xf numFmtId="0" fontId="23" fillId="27" borderId="0" xfId="49" applyNumberFormat="1" applyFont="1" applyFill="1" applyBorder="1" applyAlignment="1" applyProtection="1">
      <alignment horizontal="right" wrapText="1"/>
    </xf>
    <xf numFmtId="0" fontId="23" fillId="27" borderId="0" xfId="49" applyNumberFormat="1" applyFont="1" applyFill="1" applyAlignment="1">
      <alignment horizontal="right" wrapText="1"/>
    </xf>
    <xf numFmtId="0" fontId="23" fillId="27" borderId="0" xfId="49" applyNumberFormat="1" applyFont="1" applyFill="1" applyBorder="1" applyAlignment="1">
      <alignment horizontal="right" wrapText="1"/>
    </xf>
    <xf numFmtId="49" fontId="23" fillId="27" borderId="0" xfId="44" applyNumberFormat="1" applyFont="1" applyFill="1" applyBorder="1" applyAlignment="1">
      <alignment vertical="top"/>
    </xf>
    <xf numFmtId="49" fontId="23" fillId="27" borderId="0" xfId="44" applyNumberFormat="1" applyFont="1" applyFill="1" applyBorder="1" applyAlignment="1">
      <alignment horizontal="left" vertical="top"/>
    </xf>
    <xf numFmtId="0" fontId="23" fillId="27" borderId="0" xfId="49" applyNumberFormat="1" applyFont="1" applyFill="1" applyBorder="1" applyAlignment="1"/>
    <xf numFmtId="0" fontId="23" fillId="27" borderId="11" xfId="65" applyNumberFormat="1" applyFont="1" applyFill="1" applyBorder="1" applyAlignment="1">
      <alignment horizontal="right" wrapText="1"/>
    </xf>
    <xf numFmtId="43" fontId="23" fillId="27" borderId="11" xfId="65" applyFont="1" applyFill="1" applyBorder="1" applyAlignment="1">
      <alignment horizontal="right" wrapText="1"/>
    </xf>
    <xf numFmtId="0" fontId="23" fillId="27" borderId="10" xfId="49" applyNumberFormat="1" applyFont="1" applyFill="1" applyBorder="1" applyAlignment="1" applyProtection="1">
      <alignment horizontal="right" wrapText="1"/>
    </xf>
    <xf numFmtId="0" fontId="23" fillId="27" borderId="0" xfId="49" applyFont="1" applyFill="1" applyBorder="1" applyAlignment="1">
      <alignment horizontal="right"/>
    </xf>
    <xf numFmtId="0" fontId="23" fillId="0" borderId="11" xfId="50" applyNumberFormat="1" applyFont="1" applyFill="1" applyBorder="1"/>
    <xf numFmtId="0" fontId="24" fillId="0" borderId="11" xfId="50" applyNumberFormat="1" applyFont="1" applyFill="1" applyBorder="1"/>
    <xf numFmtId="0" fontId="22" fillId="0" borderId="0" xfId="49" applyFont="1" applyFill="1" applyBorder="1" applyAlignment="1" applyProtection="1">
      <alignment horizontal="left" vertical="center" wrapText="1"/>
    </xf>
    <xf numFmtId="0" fontId="23" fillId="0" borderId="0" xfId="65" applyNumberFormat="1" applyFont="1" applyFill="1" applyAlignment="1">
      <alignment horizontal="right" wrapText="1"/>
    </xf>
    <xf numFmtId="43" fontId="23" fillId="0" borderId="0" xfId="65" applyFont="1" applyFill="1" applyAlignment="1">
      <alignment horizontal="right" wrapText="1"/>
    </xf>
    <xf numFmtId="43" fontId="23" fillId="0" borderId="0" xfId="65" applyFont="1" applyFill="1" applyBorder="1" applyAlignment="1">
      <alignment horizontal="right" wrapText="1"/>
    </xf>
    <xf numFmtId="43" fontId="23" fillId="0" borderId="11" xfId="65" applyFont="1" applyFill="1" applyBorder="1" applyAlignment="1">
      <alignment horizontal="right" wrapText="1"/>
    </xf>
    <xf numFmtId="181" fontId="23" fillId="0" borderId="0" xfId="49" applyNumberFormat="1" applyFont="1" applyFill="1" applyBorder="1" applyAlignment="1">
      <alignment horizontal="right"/>
    </xf>
    <xf numFmtId="181" fontId="23" fillId="0" borderId="0" xfId="52" applyNumberFormat="1" applyFont="1" applyFill="1" applyBorder="1" applyAlignment="1">
      <alignment horizontal="right"/>
    </xf>
    <xf numFmtId="0" fontId="23" fillId="0" borderId="0" xfId="65" applyNumberFormat="1" applyFont="1" applyFill="1" applyBorder="1" applyAlignment="1">
      <alignment horizontal="right" wrapText="1"/>
    </xf>
    <xf numFmtId="0" fontId="22" fillId="0" borderId="0" xfId="49" applyFont="1" applyFill="1" applyBorder="1" applyAlignment="1">
      <alignment horizontal="right"/>
    </xf>
    <xf numFmtId="0" fontId="23" fillId="0" borderId="0" xfId="49" applyNumberFormat="1" applyFont="1" applyFill="1" applyBorder="1" applyAlignment="1">
      <alignment horizontal="left" vertical="top"/>
    </xf>
    <xf numFmtId="49" fontId="23" fillId="0" borderId="0" xfId="49" applyNumberFormat="1" applyFont="1" applyFill="1" applyBorder="1" applyAlignment="1">
      <alignment horizontal="left" vertical="top"/>
    </xf>
    <xf numFmtId="43" fontId="23" fillId="0" borderId="0" xfId="65" applyFont="1" applyFill="1" applyAlignment="1" applyProtection="1">
      <alignment horizontal="right"/>
    </xf>
    <xf numFmtId="0" fontId="23" fillId="0" borderId="0" xfId="65" applyNumberFormat="1" applyFont="1" applyFill="1" applyAlignment="1" applyProtection="1">
      <alignment horizontal="right"/>
    </xf>
    <xf numFmtId="0" fontId="38" fillId="0" borderId="0" xfId="49" applyFont="1" applyFill="1"/>
    <xf numFmtId="49" fontId="38" fillId="0" borderId="0" xfId="49" applyNumberFormat="1" applyFont="1" applyFill="1" applyAlignment="1">
      <alignment horizontal="center"/>
    </xf>
    <xf numFmtId="0" fontId="38" fillId="0" borderId="0" xfId="49" applyFont="1" applyFill="1" applyAlignment="1" applyProtection="1">
      <alignment horizontal="left"/>
    </xf>
    <xf numFmtId="0" fontId="38" fillId="0" borderId="0" xfId="49" applyNumberFormat="1" applyFont="1" applyFill="1" applyAlignment="1" applyProtection="1">
      <alignment horizontal="center"/>
    </xf>
    <xf numFmtId="0" fontId="39" fillId="0" borderId="0" xfId="49" applyFont="1" applyFill="1"/>
    <xf numFmtId="0" fontId="38" fillId="0" borderId="0" xfId="49" applyNumberFormat="1" applyFont="1" applyFill="1"/>
    <xf numFmtId="0" fontId="38" fillId="0" borderId="0" xfId="49" applyFont="1" applyFill="1" applyBorder="1"/>
    <xf numFmtId="0" fontId="38" fillId="0" borderId="0" xfId="49" applyNumberFormat="1" applyFont="1" applyFill="1" applyBorder="1"/>
    <xf numFmtId="0" fontId="40" fillId="0" borderId="0" xfId="49" applyNumberFormat="1" applyFont="1" applyFill="1" applyBorder="1" applyAlignment="1"/>
    <xf numFmtId="0" fontId="38" fillId="0" borderId="0" xfId="50" applyFont="1" applyFill="1" applyBorder="1" applyAlignment="1" applyProtection="1">
      <alignment horizontal="left"/>
    </xf>
    <xf numFmtId="0" fontId="38" fillId="0" borderId="0" xfId="51" applyFont="1" applyFill="1" applyProtection="1"/>
    <xf numFmtId="0" fontId="38" fillId="0" borderId="0" xfId="51" applyFont="1" applyFill="1" applyBorder="1" applyAlignment="1" applyProtection="1">
      <alignment horizontal="left" vertical="top" wrapText="1"/>
    </xf>
    <xf numFmtId="0" fontId="38" fillId="0" borderId="11" xfId="50" applyNumberFormat="1" applyFont="1" applyFill="1" applyBorder="1" applyAlignment="1" applyProtection="1">
      <alignment horizontal="right"/>
    </xf>
    <xf numFmtId="0" fontId="38" fillId="0" borderId="11" xfId="51" applyFont="1" applyFill="1" applyBorder="1" applyAlignment="1" applyProtection="1">
      <alignment vertical="top"/>
    </xf>
    <xf numFmtId="49" fontId="38" fillId="0" borderId="11" xfId="51" applyNumberFormat="1" applyFont="1" applyFill="1" applyBorder="1" applyAlignment="1" applyProtection="1">
      <alignment horizontal="center" vertical="top"/>
    </xf>
    <xf numFmtId="0" fontId="38" fillId="0" borderId="11" xfId="51" applyFont="1" applyFill="1" applyBorder="1" applyAlignment="1" applyProtection="1"/>
    <xf numFmtId="49" fontId="38" fillId="0" borderId="11" xfId="51" applyNumberFormat="1" applyFont="1" applyFill="1" applyBorder="1" applyAlignment="1" applyProtection="1">
      <alignment horizontal="center"/>
    </xf>
    <xf numFmtId="0" fontId="38" fillId="0" borderId="0" xfId="49" applyFont="1" applyFill="1" applyBorder="1" applyAlignment="1" applyProtection="1">
      <alignment horizontal="center"/>
    </xf>
    <xf numFmtId="0" fontId="39" fillId="0" borderId="0" xfId="49" applyFont="1" applyFill="1" applyBorder="1" applyAlignment="1" applyProtection="1">
      <alignment horizontal="center"/>
    </xf>
    <xf numFmtId="0" fontId="39" fillId="0" borderId="0" xfId="49" applyFont="1" applyFill="1" applyBorder="1" applyAlignment="1" applyProtection="1">
      <alignment horizontal="left"/>
    </xf>
    <xf numFmtId="0" fontId="38" fillId="0" borderId="0" xfId="49" applyNumberFormat="1" applyFont="1" applyFill="1" applyAlignment="1" applyProtection="1">
      <alignment horizontal="left"/>
    </xf>
    <xf numFmtId="0" fontId="38" fillId="0" borderId="0" xfId="49" applyNumberFormat="1" applyFont="1" applyFill="1" applyAlignment="1" applyProtection="1">
      <alignment horizontal="right"/>
    </xf>
    <xf numFmtId="181" fontId="38" fillId="0" borderId="0" xfId="49" applyNumberFormat="1" applyFont="1" applyFill="1" applyAlignment="1" applyProtection="1">
      <alignment horizontal="left"/>
    </xf>
    <xf numFmtId="0" fontId="38" fillId="0" borderId="0" xfId="49" applyFont="1" applyFill="1" applyAlignment="1">
      <alignment horizontal="left"/>
    </xf>
    <xf numFmtId="181" fontId="38" fillId="0" borderId="0" xfId="49" applyNumberFormat="1" applyFont="1" applyFill="1"/>
    <xf numFmtId="174" fontId="39" fillId="0" borderId="0" xfId="49" applyNumberFormat="1" applyFont="1" applyFill="1"/>
    <xf numFmtId="0" fontId="39" fillId="0" borderId="0" xfId="49" applyFont="1" applyFill="1" applyAlignment="1" applyProtection="1">
      <alignment horizontal="left"/>
    </xf>
    <xf numFmtId="0" fontId="38" fillId="0" borderId="0" xfId="49" applyNumberFormat="1" applyFont="1" applyFill="1" applyAlignment="1">
      <alignment horizontal="right"/>
    </xf>
    <xf numFmtId="181" fontId="38" fillId="0" borderId="0" xfId="49" applyNumberFormat="1" applyFont="1" applyFill="1" applyAlignment="1">
      <alignment horizontal="right"/>
    </xf>
    <xf numFmtId="43" fontId="38" fillId="0" borderId="0" xfId="65" applyFont="1" applyFill="1" applyAlignment="1" applyProtection="1">
      <alignment horizontal="right" wrapText="1"/>
    </xf>
    <xf numFmtId="0" fontId="38" fillId="0" borderId="0" xfId="65" applyNumberFormat="1" applyFont="1" applyFill="1" applyAlignment="1" applyProtection="1">
      <alignment horizontal="right" wrapText="1"/>
    </xf>
    <xf numFmtId="0" fontId="38" fillId="0" borderId="0" xfId="49" applyFont="1" applyFill="1" applyBorder="1" applyAlignment="1" applyProtection="1">
      <alignment horizontal="left"/>
    </xf>
    <xf numFmtId="43" fontId="38" fillId="0" borderId="10" xfId="65" applyFont="1" applyFill="1" applyBorder="1" applyAlignment="1" applyProtection="1">
      <alignment horizontal="right" wrapText="1"/>
    </xf>
    <xf numFmtId="0" fontId="38" fillId="0" borderId="10" xfId="65" applyNumberFormat="1" applyFont="1" applyFill="1" applyBorder="1" applyAlignment="1" applyProtection="1">
      <alignment horizontal="right" wrapText="1"/>
    </xf>
    <xf numFmtId="0" fontId="38" fillId="0" borderId="0" xfId="49" applyNumberFormat="1" applyFont="1" applyFill="1" applyBorder="1" applyAlignment="1" applyProtection="1">
      <alignment horizontal="right"/>
    </xf>
    <xf numFmtId="181" fontId="38" fillId="0" borderId="0" xfId="49" applyNumberFormat="1" applyFont="1" applyFill="1" applyBorder="1" applyAlignment="1" applyProtection="1">
      <alignment horizontal="right"/>
    </xf>
    <xf numFmtId="0" fontId="38" fillId="0" borderId="0" xfId="65" applyNumberFormat="1" applyFont="1" applyFill="1" applyBorder="1" applyAlignment="1" applyProtection="1">
      <alignment horizontal="right" wrapText="1"/>
    </xf>
    <xf numFmtId="43" fontId="38" fillId="0" borderId="0" xfId="65" applyFont="1" applyFill="1" applyBorder="1" applyAlignment="1" applyProtection="1">
      <alignment horizontal="right" wrapText="1"/>
    </xf>
    <xf numFmtId="0" fontId="38" fillId="0" borderId="0" xfId="49" applyFont="1" applyFill="1" applyBorder="1" applyAlignment="1">
      <alignment horizontal="left"/>
    </xf>
    <xf numFmtId="43" fontId="38" fillId="0" borderId="11" xfId="65" applyFont="1" applyFill="1" applyBorder="1" applyAlignment="1" applyProtection="1">
      <alignment horizontal="right" wrapText="1"/>
    </xf>
    <xf numFmtId="0" fontId="38" fillId="0" borderId="11" xfId="65" applyNumberFormat="1" applyFont="1" applyFill="1" applyBorder="1" applyAlignment="1" applyProtection="1">
      <alignment horizontal="right" wrapText="1"/>
    </xf>
    <xf numFmtId="0" fontId="38" fillId="0" borderId="0" xfId="49" applyFont="1" applyFill="1" applyBorder="1" applyAlignment="1" applyProtection="1">
      <alignment horizontal="left" vertical="top" wrapText="1"/>
    </xf>
    <xf numFmtId="170" fontId="38" fillId="0" borderId="0" xfId="49" applyNumberFormat="1" applyFont="1" applyFill="1" applyBorder="1"/>
    <xf numFmtId="49" fontId="38" fillId="0" borderId="0" xfId="49" applyNumberFormat="1" applyFont="1" applyFill="1" applyAlignment="1">
      <alignment horizontal="right"/>
    </xf>
    <xf numFmtId="172" fontId="38" fillId="0" borderId="0" xfId="49" applyNumberFormat="1" applyFont="1" applyFill="1" applyBorder="1" applyAlignment="1">
      <alignment horizontal="right"/>
    </xf>
    <xf numFmtId="174" fontId="39" fillId="0" borderId="0" xfId="49" applyNumberFormat="1" applyFont="1" applyFill="1" applyBorder="1"/>
    <xf numFmtId="0" fontId="38" fillId="0" borderId="10" xfId="49" applyFont="1" applyFill="1" applyBorder="1" applyAlignment="1">
      <alignment horizontal="left"/>
    </xf>
    <xf numFmtId="0" fontId="38" fillId="0" borderId="10" xfId="49" applyFont="1" applyFill="1" applyBorder="1"/>
    <xf numFmtId="0" fontId="39" fillId="0" borderId="10" xfId="49" applyFont="1" applyFill="1" applyBorder="1" applyAlignment="1" applyProtection="1">
      <alignment horizontal="left"/>
    </xf>
    <xf numFmtId="0" fontId="38" fillId="0" borderId="0" xfId="49" applyFont="1" applyFill="1" applyBorder="1" applyAlignment="1">
      <alignment vertical="top" wrapText="1"/>
    </xf>
    <xf numFmtId="0" fontId="38" fillId="0" borderId="0" xfId="49" applyFont="1" applyFill="1" applyBorder="1" applyAlignment="1">
      <alignment horizontal="right" vertical="top" wrapText="1"/>
    </xf>
    <xf numFmtId="0" fontId="38" fillId="0" borderId="0" xfId="65" applyNumberFormat="1" applyFont="1" applyFill="1" applyBorder="1" applyAlignment="1" applyProtection="1">
      <alignment horizontal="right"/>
    </xf>
    <xf numFmtId="0" fontId="38" fillId="0" borderId="0" xfId="49" applyNumberFormat="1" applyFont="1" applyFill="1" applyBorder="1" applyAlignment="1">
      <alignment horizontal="right"/>
    </xf>
    <xf numFmtId="0" fontId="39" fillId="0" borderId="0" xfId="0" applyNumberFormat="1" applyFont="1" applyFill="1" applyBorder="1" applyAlignment="1" applyProtection="1">
      <alignment horizontal="center"/>
    </xf>
    <xf numFmtId="0" fontId="41" fillId="0" borderId="0" xfId="0" applyNumberFormat="1" applyFont="1" applyFill="1" applyBorder="1" applyAlignment="1" applyProtection="1">
      <alignment horizontal="center"/>
    </xf>
    <xf numFmtId="0" fontId="38" fillId="0" borderId="0" xfId="47" applyNumberFormat="1" applyFont="1" applyFill="1" applyProtection="1"/>
    <xf numFmtId="183" fontId="22" fillId="0" borderId="0" xfId="49" applyNumberFormat="1" applyFont="1" applyFill="1" applyBorder="1" applyAlignment="1" applyProtection="1">
      <alignment horizontal="center"/>
    </xf>
    <xf numFmtId="183" fontId="22" fillId="0" borderId="0" xfId="49" applyNumberFormat="1" applyFont="1" applyFill="1" applyAlignment="1" applyProtection="1">
      <alignment horizontal="center"/>
    </xf>
    <xf numFmtId="183" fontId="23" fillId="0" borderId="0" xfId="49" applyNumberFormat="1" applyFont="1" applyFill="1"/>
    <xf numFmtId="0" fontId="23" fillId="0" borderId="11" xfId="65" applyNumberFormat="1" applyFont="1" applyFill="1" applyBorder="1" applyAlignment="1">
      <alignment horizontal="right" wrapText="1"/>
    </xf>
    <xf numFmtId="1" fontId="23" fillId="0" borderId="0" xfId="44" applyNumberFormat="1" applyFont="1" applyFill="1"/>
    <xf numFmtId="0" fontId="23" fillId="0" borderId="10" xfId="65" applyNumberFormat="1" applyFont="1" applyFill="1" applyBorder="1" applyAlignment="1">
      <alignment horizontal="right" wrapText="1"/>
    </xf>
    <xf numFmtId="43" fontId="23" fillId="0" borderId="10" xfId="65" applyFont="1" applyFill="1" applyBorder="1" applyAlignment="1">
      <alignment horizontal="right" wrapText="1"/>
    </xf>
    <xf numFmtId="49" fontId="23" fillId="0" borderId="0" xfId="52" applyNumberFormat="1" applyFont="1" applyFill="1" applyBorder="1" applyAlignment="1">
      <alignment horizontal="center"/>
    </xf>
    <xf numFmtId="0" fontId="38" fillId="0" borderId="0" xfId="44" applyFont="1" applyFill="1" applyAlignment="1">
      <alignment horizontal="right"/>
    </xf>
    <xf numFmtId="0" fontId="39" fillId="0" borderId="0" xfId="44" applyFont="1" applyFill="1" applyBorder="1" applyAlignment="1" applyProtection="1">
      <alignment horizontal="center"/>
    </xf>
    <xf numFmtId="0" fontId="39" fillId="0" borderId="0" xfId="44" applyNumberFormat="1" applyFont="1" applyFill="1" applyBorder="1" applyAlignment="1" applyProtection="1">
      <alignment horizontal="center"/>
    </xf>
    <xf numFmtId="0" fontId="38" fillId="0" borderId="0" xfId="44" applyFont="1" applyFill="1" applyAlignment="1">
      <alignment vertical="top" wrapText="1"/>
    </xf>
    <xf numFmtId="0" fontId="38" fillId="0" borderId="0" xfId="44" applyNumberFormat="1" applyFont="1" applyFill="1"/>
    <xf numFmtId="0" fontId="39" fillId="0" borderId="0" xfId="65" applyNumberFormat="1" applyFont="1" applyFill="1" applyBorder="1" applyAlignment="1" applyProtection="1">
      <alignment horizontal="center"/>
    </xf>
    <xf numFmtId="0" fontId="38" fillId="0" borderId="0" xfId="65" applyNumberFormat="1" applyFont="1" applyFill="1"/>
    <xf numFmtId="0" fontId="38" fillId="0" borderId="0" xfId="65" applyNumberFormat="1" applyFont="1" applyFill="1" applyAlignment="1">
      <alignment horizontal="right" wrapText="1"/>
    </xf>
    <xf numFmtId="0" fontId="38" fillId="0" borderId="0" xfId="44" applyNumberFormat="1" applyFont="1" applyFill="1" applyBorder="1" applyAlignment="1" applyProtection="1">
      <alignment horizontal="right"/>
    </xf>
    <xf numFmtId="0" fontId="38" fillId="0" borderId="0" xfId="44" applyFont="1" applyFill="1" applyBorder="1" applyAlignment="1">
      <alignment vertical="top" wrapText="1"/>
    </xf>
    <xf numFmtId="0" fontId="39" fillId="0" borderId="0" xfId="44" applyFont="1" applyFill="1" applyAlignment="1">
      <alignment vertical="top" wrapText="1"/>
    </xf>
    <xf numFmtId="0" fontId="38" fillId="0" borderId="0" xfId="44" applyNumberFormat="1" applyFont="1" applyFill="1" applyAlignment="1" applyProtection="1">
      <alignment horizontal="right"/>
    </xf>
    <xf numFmtId="0" fontId="38" fillId="0" borderId="0" xfId="44" applyNumberFormat="1" applyFont="1" applyFill="1" applyAlignment="1">
      <alignment horizontal="right"/>
    </xf>
    <xf numFmtId="0" fontId="38" fillId="0" borderId="10" xfId="44" applyFont="1" applyFill="1" applyBorder="1" applyAlignment="1">
      <alignment vertical="top" wrapText="1"/>
    </xf>
    <xf numFmtId="43" fontId="38" fillId="0" borderId="0" xfId="65" applyFont="1" applyFill="1" applyBorder="1" applyAlignment="1">
      <alignment horizontal="right" wrapText="1"/>
    </xf>
    <xf numFmtId="0" fontId="38" fillId="0" borderId="0" xfId="65" applyNumberFormat="1" applyFont="1" applyFill="1" applyBorder="1" applyAlignment="1">
      <alignment horizontal="right" wrapText="1"/>
    </xf>
    <xf numFmtId="0" fontId="38" fillId="0" borderId="0" xfId="65" applyNumberFormat="1" applyFont="1" applyFill="1" applyBorder="1"/>
    <xf numFmtId="0" fontId="38" fillId="0" borderId="0" xfId="44" applyNumberFormat="1" applyFont="1" applyFill="1" applyBorder="1"/>
    <xf numFmtId="0" fontId="39" fillId="0" borderId="0" xfId="49" applyNumberFormat="1" applyFont="1" applyFill="1" applyBorder="1" applyAlignment="1" applyProtection="1">
      <alignment horizontal="center"/>
    </xf>
    <xf numFmtId="0" fontId="38" fillId="0" borderId="0" xfId="49" applyNumberFormat="1" applyFont="1" applyFill="1" applyBorder="1" applyAlignment="1" applyProtection="1">
      <alignment horizontal="center"/>
    </xf>
    <xf numFmtId="0" fontId="38" fillId="0" borderId="0" xfId="49" applyFont="1" applyFill="1" applyAlignment="1">
      <alignment horizontal="right"/>
    </xf>
    <xf numFmtId="0" fontId="38" fillId="0" borderId="0" xfId="49" applyFont="1" applyFill="1" applyBorder="1" applyAlignment="1">
      <alignment horizontal="left" vertical="top" wrapText="1"/>
    </xf>
    <xf numFmtId="0" fontId="38" fillId="0" borderId="0" xfId="49" applyFont="1" applyFill="1" applyBorder="1" applyAlignment="1" applyProtection="1">
      <alignment horizontal="right"/>
    </xf>
    <xf numFmtId="0" fontId="40" fillId="0" borderId="0" xfId="49" applyNumberFormat="1" applyFont="1" applyFill="1" applyBorder="1" applyAlignment="1">
      <alignment horizontal="right"/>
    </xf>
    <xf numFmtId="0" fontId="39" fillId="0" borderId="0" xfId="49" applyNumberFormat="1" applyFont="1" applyFill="1" applyBorder="1" applyAlignment="1" applyProtection="1">
      <alignment horizontal="left"/>
    </xf>
    <xf numFmtId="0" fontId="38" fillId="0" borderId="0" xfId="49" applyNumberFormat="1" applyFont="1" applyFill="1" applyBorder="1" applyAlignment="1" applyProtection="1">
      <alignment horizontal="left"/>
    </xf>
    <xf numFmtId="0" fontId="38" fillId="0" borderId="0" xfId="50" applyNumberFormat="1" applyFont="1" applyFill="1" applyBorder="1" applyAlignment="1" applyProtection="1">
      <alignment horizontal="right"/>
    </xf>
    <xf numFmtId="0" fontId="38" fillId="0" borderId="0" xfId="51" applyFont="1" applyFill="1" applyBorder="1" applyAlignment="1" applyProtection="1">
      <alignment vertical="top"/>
    </xf>
    <xf numFmtId="0" fontId="38" fillId="0" borderId="0" xfId="51" applyFont="1" applyFill="1" applyBorder="1" applyAlignment="1" applyProtection="1"/>
    <xf numFmtId="49" fontId="38" fillId="0" borderId="0" xfId="51" applyNumberFormat="1" applyFont="1" applyFill="1" applyBorder="1" applyAlignment="1" applyProtection="1">
      <alignment horizontal="center"/>
    </xf>
    <xf numFmtId="0" fontId="39" fillId="0" borderId="0" xfId="49" applyFont="1" applyFill="1" applyBorder="1" applyAlignment="1" applyProtection="1">
      <alignment horizontal="left" vertical="top" wrapText="1"/>
    </xf>
    <xf numFmtId="0" fontId="38" fillId="0" borderId="11" xfId="49" applyFont="1" applyFill="1" applyBorder="1" applyAlignment="1">
      <alignment horizontal="left" vertical="top" wrapText="1"/>
    </xf>
    <xf numFmtId="0" fontId="38" fillId="0" borderId="11" xfId="49" applyFont="1" applyFill="1" applyBorder="1" applyAlignment="1" applyProtection="1">
      <alignment horizontal="left" vertical="top" wrapText="1"/>
    </xf>
    <xf numFmtId="0" fontId="38" fillId="0" borderId="0" xfId="49" applyFont="1" applyFill="1" applyAlignment="1">
      <alignment horizontal="left" vertical="top" wrapText="1"/>
    </xf>
    <xf numFmtId="0" fontId="38" fillId="0" borderId="0" xfId="49" applyFont="1" applyFill="1" applyBorder="1" applyAlignment="1" applyProtection="1">
      <alignment horizontal="left" vertical="top"/>
    </xf>
    <xf numFmtId="184" fontId="22" fillId="0" borderId="0" xfId="49" applyNumberFormat="1" applyFont="1" applyFill="1" applyBorder="1" applyAlignment="1">
      <alignment horizontal="right" vertical="top" wrapText="1"/>
    </xf>
    <xf numFmtId="0" fontId="38" fillId="0" borderId="11" xfId="65" applyNumberFormat="1" applyFont="1" applyFill="1" applyBorder="1" applyAlignment="1">
      <alignment horizontal="right" wrapText="1"/>
    </xf>
    <xf numFmtId="183" fontId="38" fillId="0" borderId="0" xfId="65" applyNumberFormat="1" applyFont="1" applyFill="1" applyBorder="1" applyAlignment="1" applyProtection="1">
      <alignment horizontal="right" wrapText="1"/>
    </xf>
    <xf numFmtId="0" fontId="38" fillId="0" borderId="11" xfId="49" applyNumberFormat="1" applyFont="1" applyFill="1" applyBorder="1" applyAlignment="1">
      <alignment horizontal="right" wrapText="1"/>
    </xf>
    <xf numFmtId="0" fontId="38" fillId="0" borderId="0" xfId="49" applyNumberFormat="1" applyFont="1" applyFill="1" applyBorder="1" applyAlignment="1">
      <alignment horizontal="right" wrapText="1"/>
    </xf>
    <xf numFmtId="0" fontId="38" fillId="0" borderId="0" xfId="49" applyNumberFormat="1" applyFont="1" applyFill="1" applyAlignment="1">
      <alignment horizontal="right" wrapText="1"/>
    </xf>
    <xf numFmtId="0" fontId="38" fillId="0" borderId="10" xfId="49" applyFont="1" applyFill="1" applyBorder="1" applyAlignment="1">
      <alignment horizontal="left" vertical="top" wrapText="1"/>
    </xf>
    <xf numFmtId="0" fontId="39" fillId="0" borderId="10" xfId="49" applyFont="1" applyFill="1" applyBorder="1" applyAlignment="1" applyProtection="1">
      <alignment horizontal="left" vertical="top" wrapText="1"/>
    </xf>
    <xf numFmtId="0" fontId="38" fillId="0" borderId="10" xfId="49" applyNumberFormat="1" applyFont="1" applyFill="1" applyBorder="1" applyAlignment="1" applyProtection="1">
      <alignment horizontal="right" wrapText="1"/>
    </xf>
    <xf numFmtId="0" fontId="38" fillId="0" borderId="0" xfId="49" applyNumberFormat="1" applyFont="1" applyFill="1" applyBorder="1" applyAlignment="1" applyProtection="1">
      <alignment horizontal="right" wrapText="1"/>
    </xf>
    <xf numFmtId="0" fontId="38" fillId="0" borderId="0" xfId="49" applyFont="1" applyFill="1" applyAlignment="1"/>
    <xf numFmtId="0" fontId="38" fillId="0" borderId="0" xfId="50" applyFont="1" applyFill="1" applyBorder="1" applyAlignment="1">
      <alignment horizontal="left" vertical="top" wrapText="1"/>
    </xf>
    <xf numFmtId="0" fontId="38" fillId="0" borderId="11" xfId="50" applyNumberFormat="1" applyFont="1" applyFill="1" applyBorder="1" applyAlignment="1" applyProtection="1">
      <alignment horizontal="right" wrapText="1"/>
    </xf>
    <xf numFmtId="0" fontId="38" fillId="0" borderId="10" xfId="50" applyFont="1" applyFill="1" applyBorder="1" applyAlignment="1">
      <alignment horizontal="left" vertical="top" wrapText="1"/>
    </xf>
    <xf numFmtId="0" fontId="23" fillId="0" borderId="11" xfId="50" applyFont="1" applyFill="1" applyBorder="1" applyAlignment="1">
      <alignment horizontal="right" vertical="top" wrapText="1"/>
    </xf>
    <xf numFmtId="0" fontId="39" fillId="0" borderId="11" xfId="50" applyFont="1" applyFill="1" applyBorder="1" applyAlignment="1" applyProtection="1">
      <alignment horizontal="left"/>
    </xf>
    <xf numFmtId="0" fontId="39" fillId="0" borderId="0" xfId="50" applyFont="1" applyFill="1" applyBorder="1" applyAlignment="1" applyProtection="1">
      <alignment horizontal="left"/>
    </xf>
    <xf numFmtId="0" fontId="39" fillId="0" borderId="0" xfId="0" applyNumberFormat="1" applyFont="1" applyFill="1" applyBorder="1" applyAlignment="1" applyProtection="1">
      <alignment horizontal="right"/>
    </xf>
    <xf numFmtId="0" fontId="38" fillId="0" borderId="0" xfId="47" applyNumberFormat="1" applyFont="1" applyFill="1" applyAlignment="1" applyProtection="1">
      <alignment horizontal="right"/>
    </xf>
    <xf numFmtId="0" fontId="22" fillId="0" borderId="0" xfId="44" applyNumberFormat="1" applyFont="1" applyFill="1" applyAlignment="1" applyProtection="1">
      <alignment horizontal="center"/>
    </xf>
    <xf numFmtId="0" fontId="23" fillId="0" borderId="0" xfId="44" applyFont="1" applyFill="1" applyAlignment="1" applyProtection="1">
      <alignment horizontal="center"/>
    </xf>
    <xf numFmtId="0" fontId="22" fillId="0" borderId="0" xfId="44" applyNumberFormat="1" applyFont="1" applyFill="1"/>
    <xf numFmtId="0" fontId="23" fillId="0" borderId="11" xfId="51" applyFont="1" applyFill="1" applyBorder="1" applyAlignment="1" applyProtection="1">
      <alignment horizontal="right" vertical="top"/>
    </xf>
    <xf numFmtId="167" fontId="22" fillId="0" borderId="0" xfId="73" applyFont="1" applyFill="1" applyAlignment="1">
      <alignment horizontal="right" vertical="top" wrapText="1"/>
    </xf>
    <xf numFmtId="167" fontId="22" fillId="0" borderId="0" xfId="73" applyNumberFormat="1" applyFont="1" applyFill="1" applyAlignment="1" applyProtection="1">
      <alignment horizontal="left" vertical="top" wrapText="1"/>
    </xf>
    <xf numFmtId="167" fontId="22" fillId="0" borderId="0" xfId="73" applyNumberFormat="1" applyFont="1" applyFill="1" applyBorder="1" applyAlignment="1" applyProtection="1">
      <alignment horizontal="left" vertical="top" wrapText="1"/>
    </xf>
    <xf numFmtId="167" fontId="23" fillId="0" borderId="0" xfId="73" applyNumberFormat="1" applyFont="1" applyFill="1" applyBorder="1" applyAlignment="1" applyProtection="1">
      <alignment horizontal="left" vertical="top" wrapText="1"/>
    </xf>
    <xf numFmtId="43" fontId="23" fillId="25" borderId="0" xfId="65" applyFont="1" applyFill="1" applyBorder="1" applyAlignment="1" applyProtection="1">
      <alignment horizontal="right" wrapText="1"/>
    </xf>
    <xf numFmtId="0" fontId="23" fillId="0" borderId="0" xfId="44" applyFont="1" applyFill="1" applyBorder="1" applyAlignment="1" applyProtection="1">
      <alignment horizontal="justify"/>
    </xf>
    <xf numFmtId="0" fontId="23" fillId="27" borderId="0" xfId="44" applyFont="1" applyFill="1" applyAlignment="1"/>
    <xf numFmtId="0" fontId="22" fillId="27" borderId="0" xfId="44" applyFont="1" applyFill="1" applyBorder="1" applyAlignment="1" applyProtection="1">
      <alignment horizontal="center"/>
    </xf>
    <xf numFmtId="0" fontId="22" fillId="27" borderId="0" xfId="44" applyNumberFormat="1" applyFont="1" applyFill="1" applyBorder="1" applyAlignment="1" applyProtection="1">
      <alignment horizontal="center"/>
    </xf>
    <xf numFmtId="0" fontId="23" fillId="27" borderId="0" xfId="44" applyFont="1" applyFill="1" applyBorder="1" applyAlignment="1">
      <alignment vertical="top" wrapText="1"/>
    </xf>
    <xf numFmtId="0" fontId="23" fillId="27" borderId="0" xfId="44" applyFont="1" applyFill="1" applyBorder="1" applyAlignment="1">
      <alignment horizontal="right" vertical="top" wrapText="1"/>
    </xf>
    <xf numFmtId="0" fontId="23" fillId="27" borderId="0" xfId="44" applyFont="1" applyFill="1" applyBorder="1"/>
    <xf numFmtId="0" fontId="23" fillId="27" borderId="0" xfId="44" applyNumberFormat="1" applyFont="1" applyFill="1"/>
    <xf numFmtId="0" fontId="22" fillId="27" borderId="0" xfId="44" applyNumberFormat="1" applyFont="1" applyFill="1" applyBorder="1"/>
    <xf numFmtId="0" fontId="23" fillId="27" borderId="0" xfId="44" applyNumberFormat="1" applyFont="1" applyFill="1" applyBorder="1" applyAlignment="1" applyProtection="1">
      <alignment horizontal="right"/>
    </xf>
    <xf numFmtId="0" fontId="23" fillId="27" borderId="0" xfId="44" applyFont="1" applyFill="1" applyAlignment="1">
      <alignment vertical="top" wrapText="1"/>
    </xf>
    <xf numFmtId="0" fontId="23" fillId="27" borderId="0" xfId="44" applyFont="1" applyFill="1" applyAlignment="1">
      <alignment horizontal="right" vertical="top" wrapText="1"/>
    </xf>
    <xf numFmtId="0" fontId="23" fillId="27" borderId="0" xfId="44" applyFont="1" applyFill="1"/>
    <xf numFmtId="49" fontId="23" fillId="27" borderId="0" xfId="44" applyNumberFormat="1" applyFont="1" applyFill="1" applyAlignment="1">
      <alignment horizontal="right"/>
    </xf>
    <xf numFmtId="0" fontId="23" fillId="27" borderId="0" xfId="44" applyFont="1" applyFill="1" applyAlignment="1">
      <alignment horizontal="center"/>
    </xf>
    <xf numFmtId="49" fontId="23" fillId="27" borderId="0" xfId="44" applyNumberFormat="1" applyFont="1" applyFill="1" applyAlignment="1">
      <alignment horizontal="center"/>
    </xf>
    <xf numFmtId="0" fontId="22" fillId="27" borderId="0" xfId="44" applyFont="1" applyFill="1" applyAlignment="1" applyProtection="1">
      <alignment horizontal="left"/>
    </xf>
    <xf numFmtId="0" fontId="23" fillId="27" borderId="0" xfId="44" applyFont="1" applyFill="1" applyAlignment="1">
      <alignment horizontal="right"/>
    </xf>
    <xf numFmtId="0" fontId="23" fillId="27" borderId="0" xfId="44" applyNumberFormat="1" applyFont="1" applyFill="1" applyAlignment="1">
      <alignment horizontal="right"/>
    </xf>
    <xf numFmtId="172" fontId="23" fillId="27" borderId="0" xfId="44" applyNumberFormat="1" applyFont="1" applyFill="1" applyAlignment="1">
      <alignment horizontal="right" vertical="top" wrapText="1"/>
    </xf>
    <xf numFmtId="0" fontId="23" fillId="27" borderId="0" xfId="44" applyFont="1" applyFill="1" applyAlignment="1" applyProtection="1">
      <alignment horizontal="left" vertical="top" wrapText="1"/>
    </xf>
    <xf numFmtId="0" fontId="23" fillId="27" borderId="0" xfId="65" applyNumberFormat="1" applyFont="1" applyFill="1" applyAlignment="1">
      <alignment horizontal="right" wrapText="1"/>
    </xf>
    <xf numFmtId="0" fontId="23" fillId="27" borderId="10" xfId="65" applyNumberFormat="1" applyFont="1" applyFill="1" applyBorder="1" applyAlignment="1">
      <alignment horizontal="right" wrapText="1"/>
    </xf>
    <xf numFmtId="0" fontId="23" fillId="27" borderId="0" xfId="44" applyFont="1" applyFill="1" applyBorder="1" applyAlignment="1" applyProtection="1">
      <alignment horizontal="left" vertical="top" wrapText="1"/>
    </xf>
    <xf numFmtId="0" fontId="23" fillId="27" borderId="0" xfId="44" applyNumberFormat="1" applyFont="1" applyFill="1" applyBorder="1" applyAlignment="1">
      <alignment horizontal="right"/>
    </xf>
    <xf numFmtId="172" fontId="23" fillId="27" borderId="0" xfId="44" applyNumberFormat="1" applyFont="1" applyFill="1" applyBorder="1" applyAlignment="1">
      <alignment horizontal="right" vertical="top" wrapText="1"/>
    </xf>
    <xf numFmtId="43" fontId="23" fillId="27" borderId="0" xfId="65" applyFont="1" applyFill="1" applyBorder="1" applyAlignment="1" applyProtection="1">
      <alignment horizontal="right"/>
    </xf>
    <xf numFmtId="0" fontId="23" fillId="27" borderId="0" xfId="65" applyNumberFormat="1" applyFont="1" applyFill="1" applyAlignment="1">
      <alignment horizontal="right"/>
    </xf>
    <xf numFmtId="0" fontId="22" fillId="27" borderId="0" xfId="44" applyFont="1" applyFill="1" applyBorder="1" applyAlignment="1" applyProtection="1">
      <alignment horizontal="left" vertical="top" wrapText="1"/>
    </xf>
    <xf numFmtId="176" fontId="22" fillId="27" borderId="0" xfId="44" applyNumberFormat="1" applyFont="1" applyFill="1" applyBorder="1" applyAlignment="1">
      <alignment horizontal="right" vertical="top" wrapText="1"/>
    </xf>
    <xf numFmtId="49" fontId="23" fillId="27" borderId="0" xfId="44" applyNumberFormat="1" applyFont="1" applyFill="1" applyBorder="1" applyAlignment="1">
      <alignment horizontal="right" vertical="top" wrapText="1"/>
    </xf>
    <xf numFmtId="0" fontId="23" fillId="27" borderId="0" xfId="65" applyNumberFormat="1" applyFont="1" applyFill="1" applyBorder="1" applyAlignment="1">
      <alignment horizontal="right"/>
    </xf>
    <xf numFmtId="0" fontId="22" fillId="27" borderId="0" xfId="44" applyFont="1" applyFill="1" applyBorder="1" applyAlignment="1">
      <alignment horizontal="right" vertical="top" wrapText="1"/>
    </xf>
    <xf numFmtId="168" fontId="23" fillId="27" borderId="0" xfId="44" applyNumberFormat="1" applyFont="1" applyFill="1" applyBorder="1" applyAlignment="1">
      <alignment horizontal="right" vertical="top" wrapText="1"/>
    </xf>
    <xf numFmtId="0" fontId="23" fillId="27" borderId="0" xfId="44" applyNumberFormat="1" applyFont="1" applyFill="1" applyBorder="1"/>
    <xf numFmtId="0" fontId="23" fillId="27" borderId="0" xfId="65" applyNumberFormat="1" applyFont="1" applyFill="1" applyAlignment="1" applyProtection="1">
      <alignment horizontal="right"/>
    </xf>
    <xf numFmtId="0" fontId="23" fillId="27" borderId="0" xfId="44" applyFont="1" applyFill="1" applyBorder="1" applyAlignment="1" applyProtection="1">
      <alignment horizontal="left" vertical="top"/>
    </xf>
    <xf numFmtId="176" fontId="22" fillId="27" borderId="0" xfId="44" applyNumberFormat="1" applyFont="1" applyFill="1" applyAlignment="1">
      <alignment horizontal="right" vertical="top" wrapText="1"/>
    </xf>
    <xf numFmtId="0" fontId="23" fillId="27" borderId="0" xfId="44" applyFont="1" applyFill="1" applyBorder="1" applyAlignment="1"/>
    <xf numFmtId="180" fontId="23" fillId="27" borderId="0" xfId="44" applyNumberFormat="1" applyFont="1" applyFill="1" applyBorder="1" applyAlignment="1">
      <alignment horizontal="right" vertical="top" wrapText="1"/>
    </xf>
    <xf numFmtId="0" fontId="23" fillId="27" borderId="0" xfId="0" applyFont="1" applyFill="1" applyBorder="1" applyAlignment="1">
      <alignment vertical="top" wrapText="1"/>
    </xf>
    <xf numFmtId="0" fontId="23" fillId="27" borderId="10" xfId="44" applyFont="1" applyFill="1" applyBorder="1" applyAlignment="1">
      <alignment vertical="top" wrapText="1"/>
    </xf>
    <xf numFmtId="0" fontId="23" fillId="27" borderId="10" xfId="44" applyFont="1" applyFill="1" applyBorder="1" applyAlignment="1">
      <alignment horizontal="right" vertical="top" wrapText="1"/>
    </xf>
    <xf numFmtId="0" fontId="22" fillId="27" borderId="10" xfId="44" applyFont="1" applyFill="1" applyBorder="1" applyAlignment="1" applyProtection="1">
      <alignment horizontal="left" vertical="top" wrapText="1"/>
    </xf>
    <xf numFmtId="0" fontId="23" fillId="27" borderId="10" xfId="44" applyNumberFormat="1" applyFont="1" applyFill="1" applyBorder="1" applyAlignment="1" applyProtection="1">
      <alignment horizontal="right"/>
    </xf>
    <xf numFmtId="0" fontId="23" fillId="27" borderId="0" xfId="44" applyFont="1" applyFill="1" applyBorder="1" applyAlignment="1" applyProtection="1">
      <alignment horizontal="left" wrapText="1"/>
    </xf>
    <xf numFmtId="0" fontId="23" fillId="27" borderId="0" xfId="44" applyNumberFormat="1" applyFont="1" applyFill="1" applyBorder="1" applyAlignment="1" applyProtection="1">
      <alignment horizontal="left" vertical="top" wrapText="1"/>
    </xf>
    <xf numFmtId="0" fontId="23" fillId="27" borderId="0" xfId="51" applyNumberFormat="1" applyFont="1" applyFill="1" applyProtection="1"/>
    <xf numFmtId="0" fontId="23" fillId="27" borderId="0" xfId="51" applyNumberFormat="1" applyFont="1" applyFill="1" applyAlignment="1" applyProtection="1">
      <alignment horizontal="right"/>
    </xf>
    <xf numFmtId="0" fontId="23" fillId="27" borderId="0" xfId="52" applyFont="1" applyFill="1" applyAlignment="1"/>
    <xf numFmtId="0" fontId="23" fillId="27" borderId="0" xfId="52" applyFont="1" applyFill="1"/>
    <xf numFmtId="49" fontId="23" fillId="25" borderId="0" xfId="44" applyNumberFormat="1" applyFont="1" applyFill="1" applyAlignment="1">
      <alignment horizontal="center"/>
    </xf>
    <xf numFmtId="0" fontId="23" fillId="27" borderId="0" xfId="0" applyFont="1" applyFill="1"/>
    <xf numFmtId="49" fontId="23" fillId="27" borderId="15" xfId="44" applyNumberFormat="1" applyFont="1" applyFill="1" applyBorder="1" applyAlignment="1">
      <alignment vertical="top"/>
    </xf>
    <xf numFmtId="0" fontId="23" fillId="27" borderId="0" xfId="48" applyNumberFormat="1" applyFont="1" applyFill="1" applyBorder="1" applyAlignment="1" applyProtection="1">
      <alignment horizontal="right" wrapText="1"/>
    </xf>
    <xf numFmtId="0" fontId="23" fillId="27" borderId="0" xfId="48" applyNumberFormat="1" applyFont="1" applyFill="1" applyAlignment="1" applyProtection="1">
      <alignment horizontal="right" wrapText="1"/>
    </xf>
    <xf numFmtId="0" fontId="23" fillId="27" borderId="0" xfId="49" applyNumberFormat="1" applyFont="1" applyFill="1" applyBorder="1" applyAlignment="1">
      <alignment horizontal="left" vertical="top" wrapText="1"/>
    </xf>
    <xf numFmtId="0" fontId="23" fillId="27" borderId="0" xfId="49" applyNumberFormat="1" applyFont="1" applyFill="1" applyBorder="1" applyAlignment="1">
      <alignment horizontal="right" vertical="top" wrapText="1"/>
    </xf>
    <xf numFmtId="0" fontId="23" fillId="27" borderId="0" xfId="49" applyNumberFormat="1" applyFont="1" applyFill="1" applyAlignment="1">
      <alignment horizontal="left" vertical="top" wrapText="1"/>
    </xf>
    <xf numFmtId="0" fontId="23" fillId="27" borderId="0" xfId="49" applyNumberFormat="1" applyFont="1" applyFill="1" applyAlignment="1">
      <alignment horizontal="right" vertical="top" wrapText="1"/>
    </xf>
    <xf numFmtId="0" fontId="22" fillId="27" borderId="0" xfId="49" applyNumberFormat="1" applyFont="1" applyFill="1" applyAlignment="1" applyProtection="1">
      <alignment horizontal="center"/>
    </xf>
    <xf numFmtId="0" fontId="23" fillId="27" borderId="0" xfId="49" applyNumberFormat="1" applyFont="1" applyFill="1" applyAlignment="1" applyProtection="1">
      <alignment horizontal="left"/>
    </xf>
    <xf numFmtId="0" fontId="22" fillId="27" borderId="0" xfId="50" applyNumberFormat="1" applyFont="1" applyFill="1" applyBorder="1" applyAlignment="1">
      <alignment horizontal="left" vertical="top" wrapText="1"/>
    </xf>
    <xf numFmtId="172" fontId="23" fillId="27" borderId="0" xfId="49" applyNumberFormat="1" applyFont="1" applyFill="1" applyAlignment="1">
      <alignment horizontal="right" vertical="top" wrapText="1"/>
    </xf>
    <xf numFmtId="0" fontId="23" fillId="27" borderId="0" xfId="49" applyNumberFormat="1" applyFont="1" applyFill="1" applyBorder="1" applyAlignment="1">
      <alignment vertical="top" wrapText="1"/>
    </xf>
    <xf numFmtId="0" fontId="23" fillId="27" borderId="11" xfId="49" applyNumberFormat="1" applyFont="1" applyFill="1" applyBorder="1" applyAlignment="1" applyProtection="1">
      <alignment horizontal="right" wrapText="1"/>
    </xf>
    <xf numFmtId="0" fontId="22" fillId="27" borderId="0" xfId="49" applyNumberFormat="1" applyFont="1" applyFill="1" applyBorder="1" applyAlignment="1">
      <alignment horizontal="right" vertical="top" wrapText="1"/>
    </xf>
    <xf numFmtId="175" fontId="22" fillId="27" borderId="0" xfId="49" applyNumberFormat="1" applyFont="1" applyFill="1" applyBorder="1" applyAlignment="1">
      <alignment horizontal="right" vertical="top" wrapText="1"/>
    </xf>
    <xf numFmtId="0" fontId="23" fillId="27" borderId="0" xfId="49" applyNumberFormat="1" applyFont="1" applyFill="1" applyBorder="1" applyAlignment="1" applyProtection="1">
      <alignment horizontal="left" vertical="top"/>
    </xf>
    <xf numFmtId="176" fontId="22" fillId="27" borderId="0" xfId="49" applyNumberFormat="1" applyFont="1" applyFill="1" applyBorder="1" applyAlignment="1">
      <alignment horizontal="right" vertical="top" wrapText="1"/>
    </xf>
    <xf numFmtId="0" fontId="23" fillId="27" borderId="0" xfId="49" applyFont="1" applyFill="1" applyBorder="1" applyAlignment="1">
      <alignment horizontal="left" vertical="top" wrapText="1"/>
    </xf>
    <xf numFmtId="0" fontId="22" fillId="27" borderId="0" xfId="49" applyFont="1" applyFill="1" applyBorder="1" applyAlignment="1">
      <alignment horizontal="right" vertical="top" wrapText="1"/>
    </xf>
    <xf numFmtId="0" fontId="22" fillId="27" borderId="0" xfId="49" applyFont="1" applyFill="1" applyBorder="1" applyAlignment="1" applyProtection="1">
      <alignment horizontal="left" vertical="top" wrapText="1"/>
    </xf>
    <xf numFmtId="173" fontId="22" fillId="27" borderId="0" xfId="49" applyNumberFormat="1" applyFont="1" applyFill="1" applyBorder="1" applyAlignment="1">
      <alignment horizontal="right" vertical="top" wrapText="1"/>
    </xf>
    <xf numFmtId="0" fontId="23" fillId="27" borderId="0" xfId="49" applyFont="1" applyFill="1" applyBorder="1" applyAlignment="1" applyProtection="1">
      <alignment horizontal="left" vertical="top" wrapText="1"/>
    </xf>
    <xf numFmtId="0" fontId="23" fillId="27" borderId="0" xfId="49" applyFont="1" applyFill="1" applyBorder="1" applyAlignment="1">
      <alignment horizontal="right" vertical="top" wrapText="1"/>
    </xf>
    <xf numFmtId="0" fontId="23" fillId="27" borderId="0" xfId="49" applyFont="1" applyFill="1" applyBorder="1" applyAlignment="1" applyProtection="1">
      <alignment horizontal="left" vertical="top"/>
    </xf>
    <xf numFmtId="0" fontId="23" fillId="27" borderId="0" xfId="49" applyFont="1" applyFill="1" applyAlignment="1">
      <alignment horizontal="left" vertical="top" wrapText="1"/>
    </xf>
    <xf numFmtId="0" fontId="22" fillId="27" borderId="0" xfId="49" applyFont="1" applyFill="1" applyAlignment="1">
      <alignment horizontal="right" vertical="top" wrapText="1"/>
    </xf>
    <xf numFmtId="0" fontId="22" fillId="27" borderId="0" xfId="49" applyFont="1" applyFill="1" applyAlignment="1" applyProtection="1">
      <alignment horizontal="left" vertical="top" wrapText="1"/>
    </xf>
    <xf numFmtId="0" fontId="23" fillId="27" borderId="10" xfId="49" applyNumberFormat="1" applyFont="1" applyFill="1" applyBorder="1" applyAlignment="1">
      <alignment horizontal="left" vertical="top" wrapText="1"/>
    </xf>
    <xf numFmtId="0" fontId="23" fillId="27" borderId="10" xfId="49" applyNumberFormat="1" applyFont="1" applyFill="1" applyBorder="1" applyAlignment="1">
      <alignment horizontal="right" vertical="top" wrapText="1"/>
    </xf>
    <xf numFmtId="0" fontId="22" fillId="27" borderId="10" xfId="49" applyNumberFormat="1" applyFont="1" applyFill="1" applyBorder="1" applyAlignment="1" applyProtection="1">
      <alignment horizontal="left" vertical="top" wrapText="1"/>
    </xf>
    <xf numFmtId="0" fontId="23" fillId="27" borderId="0" xfId="49" applyFont="1" applyFill="1" applyAlignment="1">
      <alignment vertical="top" wrapText="1"/>
    </xf>
    <xf numFmtId="0" fontId="23" fillId="27" borderId="0" xfId="49" applyFont="1" applyFill="1" applyAlignment="1">
      <alignment horizontal="right" vertical="top" wrapText="1"/>
    </xf>
    <xf numFmtId="0" fontId="22" fillId="27" borderId="0" xfId="49" applyFont="1" applyFill="1" applyAlignment="1" applyProtection="1">
      <alignment horizontal="center"/>
    </xf>
    <xf numFmtId="0" fontId="23" fillId="27" borderId="0" xfId="49" applyNumberFormat="1" applyFont="1" applyFill="1" applyAlignment="1">
      <alignment horizontal="center" vertical="top" wrapText="1"/>
    </xf>
    <xf numFmtId="0" fontId="22" fillId="27" borderId="0" xfId="49" applyFont="1" applyFill="1" applyAlignment="1" applyProtection="1">
      <alignment horizontal="left"/>
    </xf>
    <xf numFmtId="173" fontId="22" fillId="27" borderId="0" xfId="49" applyNumberFormat="1" applyFont="1" applyFill="1" applyAlignment="1">
      <alignment horizontal="right" vertical="top" wrapText="1"/>
    </xf>
    <xf numFmtId="0" fontId="23" fillId="27" borderId="0" xfId="49" applyFont="1" applyFill="1" applyAlignment="1" applyProtection="1">
      <alignment horizontal="left" vertical="top" wrapText="1"/>
    </xf>
    <xf numFmtId="0" fontId="23" fillId="27" borderId="0" xfId="0" applyNumberFormat="1" applyFont="1" applyFill="1" applyBorder="1" applyAlignment="1" applyProtection="1">
      <alignment horizontal="left" vertical="top" wrapText="1"/>
    </xf>
    <xf numFmtId="1" fontId="23" fillId="27" borderId="0" xfId="49" applyNumberFormat="1" applyFont="1" applyFill="1" applyBorder="1" applyAlignment="1">
      <alignment horizontal="right" vertical="top" wrapText="1"/>
    </xf>
    <xf numFmtId="1" fontId="23" fillId="27" borderId="0" xfId="49" applyNumberFormat="1" applyFont="1" applyFill="1" applyAlignment="1">
      <alignment horizontal="right" vertical="top" wrapText="1"/>
    </xf>
    <xf numFmtId="0" fontId="23" fillId="27" borderId="11" xfId="49" applyFont="1" applyFill="1" applyBorder="1" applyAlignment="1">
      <alignment vertical="top" wrapText="1"/>
    </xf>
    <xf numFmtId="0" fontId="23" fillId="27" borderId="10" xfId="49" applyNumberFormat="1" applyFont="1" applyFill="1" applyBorder="1" applyAlignment="1">
      <alignment horizontal="right" wrapText="1"/>
    </xf>
    <xf numFmtId="185" fontId="22" fillId="27" borderId="0" xfId="49" applyNumberFormat="1" applyFont="1" applyFill="1" applyBorder="1" applyAlignment="1">
      <alignment horizontal="right" vertical="top" wrapText="1"/>
    </xf>
    <xf numFmtId="0" fontId="23" fillId="27" borderId="11" xfId="49" applyFont="1" applyFill="1" applyBorder="1" applyAlignment="1">
      <alignment horizontal="right" vertical="top" wrapText="1"/>
    </xf>
    <xf numFmtId="168" fontId="23" fillId="27" borderId="0" xfId="49" applyNumberFormat="1" applyFont="1" applyFill="1" applyBorder="1" applyAlignment="1">
      <alignment horizontal="right" vertical="top" wrapText="1"/>
    </xf>
    <xf numFmtId="0" fontId="23" fillId="27" borderId="0" xfId="0" applyFont="1" applyFill="1" applyBorder="1" applyAlignment="1">
      <alignment horizontal="center"/>
    </xf>
    <xf numFmtId="0" fontId="23" fillId="27" borderId="0" xfId="0" applyFont="1" applyFill="1" applyBorder="1" applyAlignment="1"/>
    <xf numFmtId="176" fontId="23" fillId="27" borderId="0" xfId="49" applyNumberFormat="1" applyFont="1" applyFill="1" applyBorder="1" applyAlignment="1">
      <alignment horizontal="right" vertical="top" wrapText="1"/>
    </xf>
    <xf numFmtId="0" fontId="23" fillId="27" borderId="10" xfId="49" applyFont="1" applyFill="1" applyBorder="1" applyAlignment="1">
      <alignment vertical="top" wrapText="1"/>
    </xf>
    <xf numFmtId="0" fontId="22" fillId="27" borderId="10" xfId="49" applyFont="1" applyFill="1" applyBorder="1" applyAlignment="1">
      <alignment horizontal="right" vertical="top" wrapText="1"/>
    </xf>
    <xf numFmtId="0" fontId="22" fillId="27" borderId="10" xfId="49" applyFont="1" applyFill="1" applyBorder="1" applyAlignment="1" applyProtection="1">
      <alignment horizontal="left" vertical="top" wrapText="1"/>
    </xf>
    <xf numFmtId="0" fontId="22" fillId="27" borderId="11" xfId="49" applyFont="1" applyFill="1" applyBorder="1" applyAlignment="1">
      <alignment horizontal="right" vertical="top" wrapText="1"/>
    </xf>
    <xf numFmtId="0" fontId="22" fillId="27" borderId="11" xfId="49" applyFont="1" applyFill="1" applyBorder="1" applyAlignment="1" applyProtection="1">
      <alignment horizontal="left" vertical="top" wrapText="1"/>
    </xf>
    <xf numFmtId="171" fontId="23" fillId="27" borderId="0" xfId="49" applyNumberFormat="1" applyFont="1" applyFill="1" applyBorder="1" applyAlignment="1">
      <alignment horizontal="right" vertical="top" wrapText="1"/>
    </xf>
    <xf numFmtId="0" fontId="22" fillId="27" borderId="10" xfId="49" applyFont="1" applyFill="1" applyBorder="1" applyAlignment="1">
      <alignment vertical="top" wrapText="1"/>
    </xf>
    <xf numFmtId="0" fontId="22" fillId="27" borderId="0" xfId="49" applyFont="1" applyFill="1" applyBorder="1" applyAlignment="1">
      <alignment vertical="top" wrapText="1"/>
    </xf>
    <xf numFmtId="0" fontId="23" fillId="27" borderId="0" xfId="49" applyFont="1" applyFill="1" applyAlignment="1">
      <alignment horizontal="left"/>
    </xf>
    <xf numFmtId="0" fontId="23" fillId="27" borderId="0" xfId="49" applyNumberFormat="1" applyFont="1" applyFill="1" applyAlignment="1">
      <alignment horizontal="left"/>
    </xf>
    <xf numFmtId="49" fontId="23" fillId="27" borderId="0" xfId="49" applyNumberFormat="1" applyFont="1" applyFill="1" applyAlignment="1">
      <alignment horizontal="right"/>
    </xf>
    <xf numFmtId="0" fontId="23" fillId="27" borderId="11" xfId="49" applyFont="1" applyFill="1" applyBorder="1" applyAlignment="1">
      <alignment horizontal="left" vertical="top" wrapText="1"/>
    </xf>
    <xf numFmtId="0" fontId="23" fillId="27" borderId="0" xfId="0" applyNumberFormat="1" applyFont="1" applyFill="1" applyBorder="1" applyAlignment="1" applyProtection="1">
      <alignment horizontal="left" vertical="top"/>
    </xf>
    <xf numFmtId="0" fontId="23" fillId="27" borderId="0" xfId="65" applyNumberFormat="1" applyFont="1" applyFill="1" applyBorder="1"/>
    <xf numFmtId="0" fontId="23" fillId="27" borderId="0" xfId="49" applyNumberFormat="1" applyFont="1" applyFill="1" applyAlignment="1"/>
    <xf numFmtId="0" fontId="23" fillId="27" borderId="10" xfId="49" applyFont="1" applyFill="1" applyBorder="1" applyAlignment="1">
      <alignment horizontal="left" vertical="top" wrapText="1"/>
    </xf>
    <xf numFmtId="0" fontId="23" fillId="27" borderId="10" xfId="49" applyFont="1" applyFill="1" applyBorder="1" applyAlignment="1">
      <alignment horizontal="right" vertical="top" wrapText="1"/>
    </xf>
    <xf numFmtId="0" fontId="23" fillId="27" borderId="0" xfId="49" applyNumberFormat="1" applyFont="1" applyFill="1" applyBorder="1" applyAlignment="1">
      <alignment wrapText="1"/>
    </xf>
    <xf numFmtId="0" fontId="22" fillId="27" borderId="0" xfId="49" applyFont="1" applyFill="1" applyBorder="1" applyAlignment="1">
      <alignment horizontal="left" vertical="top"/>
    </xf>
    <xf numFmtId="0" fontId="43" fillId="27" borderId="0" xfId="0" applyNumberFormat="1" applyFont="1" applyFill="1" applyBorder="1" applyAlignment="1" applyProtection="1">
      <alignment horizontal="center"/>
    </xf>
    <xf numFmtId="0" fontId="23" fillId="27" borderId="0" xfId="0" applyFont="1" applyFill="1" applyBorder="1"/>
    <xf numFmtId="0" fontId="23" fillId="27" borderId="0" xfId="0" applyFont="1" applyFill="1" applyBorder="1" applyAlignment="1">
      <alignment horizontal="right"/>
    </xf>
    <xf numFmtId="0" fontId="22" fillId="27" borderId="0" xfId="0" applyFont="1" applyFill="1" applyBorder="1" applyAlignment="1">
      <alignment horizontal="right"/>
    </xf>
    <xf numFmtId="0" fontId="23" fillId="27" borderId="0" xfId="51" applyNumberFormat="1" applyFont="1" applyFill="1" applyBorder="1" applyProtection="1"/>
    <xf numFmtId="0" fontId="23" fillId="27" borderId="0" xfId="51" applyNumberFormat="1" applyFont="1" applyFill="1" applyBorder="1" applyAlignment="1" applyProtection="1">
      <alignment horizontal="right"/>
    </xf>
    <xf numFmtId="0" fontId="22" fillId="0" borderId="0" xfId="49" applyNumberFormat="1" applyFont="1" applyFill="1" applyBorder="1"/>
    <xf numFmtId="0" fontId="38" fillId="26" borderId="0" xfId="49" applyFont="1" applyFill="1"/>
    <xf numFmtId="49" fontId="23" fillId="0" borderId="0" xfId="49" applyNumberFormat="1" applyFont="1" applyFill="1"/>
    <xf numFmtId="0" fontId="23" fillId="27" borderId="0" xfId="49" applyFont="1" applyFill="1" applyAlignment="1">
      <alignment horizontal="left" vertical="center"/>
    </xf>
    <xf numFmtId="49" fontId="23" fillId="27" borderId="0" xfId="49" applyNumberFormat="1" applyFont="1" applyFill="1" applyAlignment="1">
      <alignment horizontal="left" vertical="center"/>
    </xf>
    <xf numFmtId="0" fontId="22" fillId="27" borderId="0" xfId="49" applyFont="1" applyFill="1" applyAlignment="1" applyProtection="1"/>
    <xf numFmtId="49" fontId="23" fillId="27" borderId="0" xfId="49" applyNumberFormat="1" applyFont="1" applyFill="1" applyBorder="1" applyAlignment="1">
      <alignment horizontal="right" vertical="top" wrapText="1"/>
    </xf>
    <xf numFmtId="49" fontId="23" fillId="27" borderId="15" xfId="44" applyNumberFormat="1" applyFont="1" applyFill="1" applyBorder="1" applyAlignment="1">
      <alignment horizontal="left" vertical="center"/>
    </xf>
    <xf numFmtId="49" fontId="23" fillId="27" borderId="16" xfId="44" applyNumberFormat="1" applyFont="1" applyFill="1" applyBorder="1" applyAlignment="1">
      <alignment horizontal="left" vertical="center"/>
    </xf>
    <xf numFmtId="49" fontId="23" fillId="27" borderId="0" xfId="44" applyNumberFormat="1" applyFont="1" applyFill="1" applyBorder="1" applyAlignment="1">
      <alignment horizontal="left" vertical="center"/>
    </xf>
    <xf numFmtId="0" fontId="23" fillId="27" borderId="0" xfId="49" applyFont="1" applyFill="1" applyBorder="1" applyAlignment="1">
      <alignment horizontal="left" vertical="center"/>
    </xf>
    <xf numFmtId="49" fontId="22" fillId="27" borderId="0" xfId="49" applyNumberFormat="1" applyFont="1" applyFill="1" applyBorder="1" applyAlignment="1">
      <alignment horizontal="right" vertical="top" wrapText="1"/>
    </xf>
    <xf numFmtId="0" fontId="38" fillId="0" borderId="0" xfId="44" applyFont="1" applyFill="1" applyAlignment="1">
      <alignment horizontal="left" vertical="top" wrapText="1"/>
    </xf>
    <xf numFmtId="0" fontId="38" fillId="0" borderId="0" xfId="44" applyFont="1" applyFill="1" applyAlignment="1">
      <alignment horizontal="right" vertical="top" wrapText="1"/>
    </xf>
    <xf numFmtId="0" fontId="39" fillId="0" borderId="0" xfId="44" applyFont="1" applyFill="1" applyAlignment="1">
      <alignment horizontal="center"/>
    </xf>
    <xf numFmtId="0" fontId="38" fillId="0" borderId="0" xfId="44" applyNumberFormat="1" applyFont="1" applyFill="1" applyAlignment="1">
      <alignment horizontal="center"/>
    </xf>
    <xf numFmtId="0" fontId="38" fillId="0" borderId="0" xfId="44" applyFont="1" applyFill="1" applyBorder="1" applyAlignment="1">
      <alignment horizontal="left" vertical="top" wrapText="1"/>
    </xf>
    <xf numFmtId="0" fontId="38" fillId="0" borderId="0" xfId="44" applyFont="1" applyFill="1" applyBorder="1" applyAlignment="1">
      <alignment horizontal="right" vertical="top" wrapText="1"/>
    </xf>
    <xf numFmtId="0" fontId="39" fillId="0" borderId="0" xfId="44" applyFont="1" applyFill="1" applyAlignment="1">
      <alignment horizontal="right" vertical="top" wrapText="1"/>
    </xf>
    <xf numFmtId="0" fontId="39" fillId="0" borderId="0" xfId="44" applyFont="1" applyFill="1" applyAlignment="1" applyProtection="1">
      <alignment horizontal="left" vertical="top" wrapText="1"/>
    </xf>
    <xf numFmtId="0" fontId="38" fillId="0" borderId="0" xfId="44" applyFont="1" applyFill="1" applyAlignment="1">
      <alignment vertical="top"/>
    </xf>
    <xf numFmtId="176" fontId="39" fillId="0" borderId="0" xfId="44" applyNumberFormat="1" applyFont="1" applyFill="1" applyAlignment="1">
      <alignment horizontal="right" vertical="top" wrapText="1"/>
    </xf>
    <xf numFmtId="0" fontId="38" fillId="0" borderId="0" xfId="44" applyNumberFormat="1" applyFont="1" applyFill="1" applyAlignment="1" applyProtection="1">
      <alignment horizontal="right" wrapText="1"/>
    </xf>
    <xf numFmtId="0" fontId="38" fillId="0" borderId="0" xfId="44" applyNumberFormat="1" applyFont="1" applyFill="1" applyBorder="1" applyAlignment="1" applyProtection="1">
      <alignment horizontal="right" wrapText="1"/>
    </xf>
    <xf numFmtId="0" fontId="38" fillId="0" borderId="10" xfId="44" applyNumberFormat="1" applyFont="1" applyFill="1" applyBorder="1" applyAlignment="1" applyProtection="1">
      <alignment horizontal="right" wrapText="1"/>
    </xf>
    <xf numFmtId="0" fontId="38" fillId="0" borderId="11" xfId="44" applyFont="1" applyFill="1" applyBorder="1" applyAlignment="1">
      <alignment horizontal="right" vertical="top" wrapText="1"/>
    </xf>
    <xf numFmtId="0" fontId="39" fillId="0" borderId="0" xfId="44" applyFont="1" applyFill="1" applyBorder="1" applyAlignment="1">
      <alignment horizontal="right" vertical="top" wrapText="1"/>
    </xf>
    <xf numFmtId="0" fontId="39" fillId="0" borderId="0" xfId="44" applyFont="1" applyFill="1" applyBorder="1" applyAlignment="1">
      <alignment vertical="top" wrapText="1"/>
    </xf>
    <xf numFmtId="176" fontId="39" fillId="0" borderId="0" xfId="44" applyNumberFormat="1" applyFont="1" applyFill="1" applyBorder="1" applyAlignment="1">
      <alignment horizontal="right" vertical="top" wrapText="1"/>
    </xf>
    <xf numFmtId="0" fontId="38" fillId="0" borderId="11" xfId="44" applyNumberFormat="1" applyFont="1" applyFill="1" applyBorder="1" applyAlignment="1" applyProtection="1">
      <alignment horizontal="right" wrapText="1"/>
    </xf>
    <xf numFmtId="0" fontId="39" fillId="0" borderId="0" xfId="44" applyFont="1" applyFill="1" applyBorder="1" applyAlignment="1" applyProtection="1">
      <alignment horizontal="left" vertical="top" wrapText="1"/>
    </xf>
    <xf numFmtId="0" fontId="38" fillId="0" borderId="0" xfId="44" applyFont="1" applyFill="1" applyBorder="1"/>
    <xf numFmtId="0" fontId="38" fillId="0" borderId="10" xfId="44" applyFont="1" applyFill="1" applyBorder="1" applyAlignment="1">
      <alignment horizontal="right" vertical="top" wrapText="1"/>
    </xf>
    <xf numFmtId="0" fontId="39" fillId="0" borderId="10" xfId="44" applyFont="1" applyFill="1" applyBorder="1" applyAlignment="1" applyProtection="1">
      <alignment horizontal="left" vertical="top" wrapText="1"/>
    </xf>
    <xf numFmtId="0" fontId="38" fillId="0" borderId="0" xfId="51" applyNumberFormat="1" applyFont="1" applyFill="1" applyProtection="1"/>
    <xf numFmtId="0" fontId="38" fillId="0" borderId="0" xfId="51" applyNumberFormat="1" applyFont="1" applyFill="1" applyAlignment="1" applyProtection="1">
      <alignment horizontal="right"/>
    </xf>
    <xf numFmtId="167" fontId="22" fillId="0" borderId="0" xfId="73" applyFont="1" applyFill="1" applyBorder="1" applyAlignment="1">
      <alignment horizontal="right" vertical="top" wrapText="1"/>
    </xf>
    <xf numFmtId="168" fontId="23" fillId="0" borderId="0" xfId="73" applyNumberFormat="1" applyFont="1" applyFill="1" applyBorder="1" applyAlignment="1">
      <alignment horizontal="right" vertical="top" wrapText="1"/>
    </xf>
    <xf numFmtId="167" fontId="23" fillId="0" borderId="0" xfId="73" applyFont="1" applyFill="1" applyBorder="1" applyAlignment="1">
      <alignment horizontal="right" vertical="top" wrapText="1"/>
    </xf>
    <xf numFmtId="0" fontId="23" fillId="0" borderId="0" xfId="72" applyFont="1" applyFill="1" applyBorder="1" applyAlignment="1">
      <alignment horizontal="left" vertical="top" wrapText="1"/>
    </xf>
    <xf numFmtId="0" fontId="22" fillId="0" borderId="0" xfId="72" applyFont="1" applyFill="1" applyBorder="1" applyAlignment="1">
      <alignment horizontal="right" vertical="top" wrapText="1"/>
    </xf>
    <xf numFmtId="0" fontId="22" fillId="0" borderId="0" xfId="72" applyFont="1" applyFill="1" applyBorder="1" applyAlignment="1" applyProtection="1">
      <alignment horizontal="left" vertical="top" wrapText="1"/>
    </xf>
    <xf numFmtId="168" fontId="23" fillId="0" borderId="0" xfId="72" applyNumberFormat="1" applyFont="1" applyFill="1" applyBorder="1" applyAlignment="1">
      <alignment horizontal="right" vertical="top" wrapText="1"/>
    </xf>
    <xf numFmtId="0" fontId="23" fillId="0" borderId="0" xfId="72" applyFont="1" applyFill="1" applyBorder="1" applyAlignment="1" applyProtection="1">
      <alignment horizontal="left" vertical="top" wrapText="1"/>
    </xf>
    <xf numFmtId="0" fontId="23" fillId="0" borderId="0" xfId="49" applyFont="1" applyFill="1" applyBorder="1" applyProtection="1"/>
    <xf numFmtId="0" fontId="22" fillId="0" borderId="0" xfId="44" applyNumberFormat="1" applyFont="1" applyFill="1" applyBorder="1" applyProtection="1"/>
    <xf numFmtId="167" fontId="23" fillId="0" borderId="0" xfId="73" applyFont="1" applyFill="1" applyAlignment="1"/>
    <xf numFmtId="49" fontId="23" fillId="0" borderId="0" xfId="73" applyNumberFormat="1" applyFont="1" applyFill="1" applyAlignment="1">
      <alignment horizontal="right"/>
    </xf>
    <xf numFmtId="167" fontId="22" fillId="0" borderId="0" xfId="73" applyNumberFormat="1" applyFont="1" applyFill="1" applyBorder="1" applyAlignment="1" applyProtection="1">
      <alignment horizontal="center"/>
    </xf>
    <xf numFmtId="167" fontId="23" fillId="0" borderId="0" xfId="73" applyFont="1" applyFill="1" applyBorder="1" applyAlignment="1">
      <alignment horizontal="left" vertical="top" wrapText="1"/>
    </xf>
    <xf numFmtId="167" fontId="23" fillId="0" borderId="0" xfId="73" applyFont="1" applyFill="1" applyAlignment="1">
      <alignment horizontal="left" vertical="top" wrapText="1"/>
    </xf>
    <xf numFmtId="167" fontId="23" fillId="0" borderId="0" xfId="73" applyFont="1" applyFill="1" applyAlignment="1">
      <alignment horizontal="right" vertical="top" wrapText="1"/>
    </xf>
    <xf numFmtId="167" fontId="23" fillId="0" borderId="0" xfId="73" applyFont="1" applyFill="1"/>
    <xf numFmtId="0" fontId="23" fillId="0" borderId="0" xfId="73" applyNumberFormat="1" applyFont="1" applyFill="1"/>
    <xf numFmtId="0" fontId="23" fillId="0" borderId="0" xfId="73" applyNumberFormat="1" applyFont="1" applyFill="1" applyBorder="1" applyAlignment="1" applyProtection="1">
      <alignment horizontal="right"/>
    </xf>
    <xf numFmtId="167" fontId="23" fillId="0" borderId="0" xfId="73" applyFont="1" applyFill="1" applyAlignment="1">
      <alignment horizontal="right"/>
    </xf>
    <xf numFmtId="167" fontId="23" fillId="25" borderId="0" xfId="73" applyFont="1" applyFill="1" applyAlignment="1"/>
    <xf numFmtId="167" fontId="23" fillId="25" borderId="0" xfId="73" applyFont="1" applyFill="1" applyAlignment="1">
      <alignment horizontal="right"/>
    </xf>
    <xf numFmtId="167" fontId="23" fillId="0" borderId="11" xfId="73" applyFont="1" applyFill="1" applyBorder="1" applyAlignment="1">
      <alignment horizontal="left" vertical="top" wrapText="1"/>
    </xf>
    <xf numFmtId="0" fontId="23" fillId="0" borderId="10" xfId="73" applyNumberFormat="1" applyFont="1" applyFill="1" applyBorder="1" applyAlignment="1" applyProtection="1">
      <alignment horizontal="right" wrapText="1"/>
    </xf>
    <xf numFmtId="0" fontId="23" fillId="0" borderId="0" xfId="73" applyNumberFormat="1" applyFont="1" applyFill="1" applyBorder="1" applyAlignment="1" applyProtection="1">
      <alignment horizontal="right" wrapText="1"/>
    </xf>
    <xf numFmtId="0" fontId="23" fillId="0" borderId="0" xfId="73" applyNumberFormat="1" applyFont="1" applyFill="1" applyAlignment="1">
      <alignment horizontal="right" wrapText="1"/>
    </xf>
    <xf numFmtId="0" fontId="23" fillId="0" borderId="0" xfId="73" applyNumberFormat="1" applyFont="1" applyFill="1" applyBorder="1" applyAlignment="1">
      <alignment horizontal="right" wrapText="1"/>
    </xf>
    <xf numFmtId="167" fontId="22" fillId="0" borderId="11" xfId="73" applyNumberFormat="1" applyFont="1" applyFill="1" applyBorder="1" applyAlignment="1" applyProtection="1">
      <alignment horizontal="left" vertical="top" wrapText="1"/>
    </xf>
    <xf numFmtId="178" fontId="22" fillId="0" borderId="0" xfId="73" applyNumberFormat="1" applyFont="1" applyFill="1" applyBorder="1" applyAlignment="1" applyProtection="1">
      <alignment horizontal="right" vertical="top" wrapText="1"/>
    </xf>
    <xf numFmtId="167" fontId="22" fillId="0" borderId="11" xfId="73" applyFont="1" applyFill="1" applyBorder="1" applyAlignment="1">
      <alignment horizontal="right" vertical="top" wrapText="1"/>
    </xf>
    <xf numFmtId="167" fontId="23" fillId="0" borderId="10" xfId="73" applyFont="1" applyFill="1" applyBorder="1" applyAlignment="1">
      <alignment horizontal="left" vertical="top" wrapText="1"/>
    </xf>
    <xf numFmtId="167" fontId="23" fillId="0" borderId="10" xfId="73" applyFont="1" applyFill="1" applyBorder="1" applyAlignment="1">
      <alignment horizontal="right" vertical="top" wrapText="1"/>
    </xf>
    <xf numFmtId="167" fontId="22" fillId="0" borderId="10" xfId="73" applyNumberFormat="1" applyFont="1" applyFill="1" applyBorder="1" applyAlignment="1" applyProtection="1">
      <alignment horizontal="left" vertical="top" wrapText="1"/>
    </xf>
    <xf numFmtId="0" fontId="23" fillId="0" borderId="11" xfId="73" applyNumberFormat="1" applyFont="1" applyFill="1" applyBorder="1" applyAlignment="1" applyProtection="1">
      <alignment horizontal="right" wrapText="1"/>
    </xf>
    <xf numFmtId="167" fontId="23" fillId="0" borderId="0" xfId="73" applyFont="1" applyFill="1" applyBorder="1" applyAlignment="1"/>
    <xf numFmtId="167" fontId="23" fillId="0" borderId="0" xfId="73" applyFont="1" applyFill="1" applyBorder="1"/>
    <xf numFmtId="0" fontId="23" fillId="0" borderId="0" xfId="73" applyNumberFormat="1" applyFont="1" applyFill="1" applyBorder="1" applyAlignment="1">
      <alignment wrapText="1"/>
    </xf>
    <xf numFmtId="167" fontId="23" fillId="0" borderId="0" xfId="73" quotePrefix="1" applyFont="1" applyFill="1" applyAlignment="1">
      <alignment horizontal="right"/>
    </xf>
    <xf numFmtId="0" fontId="23" fillId="0" borderId="0" xfId="73" quotePrefix="1" applyNumberFormat="1" applyFont="1" applyFill="1"/>
    <xf numFmtId="0" fontId="23" fillId="27" borderId="10" xfId="49" applyNumberFormat="1" applyFont="1" applyFill="1" applyBorder="1" applyAlignment="1" applyProtection="1">
      <alignment horizontal="right"/>
    </xf>
    <xf numFmtId="0" fontId="22" fillId="27" borderId="0" xfId="52" applyFont="1" applyFill="1" applyBorder="1" applyAlignment="1">
      <alignment horizontal="right" vertical="top" wrapText="1"/>
    </xf>
    <xf numFmtId="0" fontId="22" fillId="27" borderId="0" xfId="52" applyFont="1" applyFill="1" applyBorder="1" applyAlignment="1" applyProtection="1">
      <alignment horizontal="left" vertical="top" wrapText="1"/>
    </xf>
    <xf numFmtId="168" fontId="23" fillId="27" borderId="0" xfId="52" applyNumberFormat="1" applyFont="1" applyFill="1" applyBorder="1" applyAlignment="1">
      <alignment horizontal="right" vertical="top" wrapText="1"/>
    </xf>
    <xf numFmtId="0" fontId="23" fillId="27" borderId="0" xfId="52" applyFont="1" applyFill="1" applyBorder="1" applyAlignment="1" applyProtection="1">
      <alignment horizontal="left" vertical="top" wrapText="1"/>
    </xf>
    <xf numFmtId="176" fontId="22" fillId="27" borderId="0" xfId="52" applyNumberFormat="1" applyFont="1" applyFill="1" applyBorder="1" applyAlignment="1">
      <alignment horizontal="right" vertical="top" wrapText="1"/>
    </xf>
    <xf numFmtId="0" fontId="22" fillId="27" borderId="0" xfId="52" applyFont="1" applyFill="1" applyBorder="1" applyAlignment="1">
      <alignment horizontal="right" vertical="top"/>
    </xf>
    <xf numFmtId="0" fontId="23" fillId="27" borderId="10" xfId="49" applyNumberFormat="1" applyFont="1" applyFill="1" applyBorder="1" applyAlignment="1">
      <alignment horizontal="right"/>
    </xf>
    <xf numFmtId="0" fontId="38" fillId="0" borderId="0" xfId="49" applyFont="1" applyFill="1" applyBorder="1" applyAlignment="1">
      <alignment wrapText="1"/>
    </xf>
    <xf numFmtId="0" fontId="38" fillId="0" borderId="0" xfId="49" applyFont="1" applyFill="1" applyAlignment="1">
      <alignment horizontal="right" vertical="top" wrapText="1"/>
    </xf>
    <xf numFmtId="0" fontId="38" fillId="0" borderId="0" xfId="49" applyFont="1" applyFill="1" applyAlignment="1">
      <alignment wrapText="1"/>
    </xf>
    <xf numFmtId="0" fontId="38" fillId="0" borderId="0" xfId="52" applyFont="1" applyFill="1" applyBorder="1" applyAlignment="1">
      <alignment horizontal="right" vertical="top" wrapText="1"/>
    </xf>
    <xf numFmtId="0" fontId="38" fillId="0" borderId="0" xfId="52" applyFont="1" applyFill="1" applyBorder="1" applyAlignment="1" applyProtection="1">
      <alignment horizontal="left" vertical="top" wrapText="1"/>
    </xf>
    <xf numFmtId="0" fontId="39" fillId="0" borderId="0" xfId="52" applyFont="1" applyFill="1" applyBorder="1" applyAlignment="1" applyProtection="1">
      <alignment horizontal="left" vertical="top" wrapText="1"/>
    </xf>
    <xf numFmtId="168" fontId="38" fillId="0" borderId="0" xfId="49" applyNumberFormat="1" applyFont="1" applyFill="1" applyBorder="1" applyAlignment="1">
      <alignment horizontal="right" vertical="top" wrapText="1"/>
    </xf>
    <xf numFmtId="0" fontId="39" fillId="0" borderId="0" xfId="49" applyFont="1" applyFill="1" applyBorder="1" applyAlignment="1">
      <alignment horizontal="right" vertical="top" wrapText="1"/>
    </xf>
    <xf numFmtId="0" fontId="38" fillId="0" borderId="10" xfId="65" applyNumberFormat="1" applyFont="1" applyFill="1" applyBorder="1" applyAlignment="1">
      <alignment horizontal="right" wrapText="1"/>
    </xf>
    <xf numFmtId="0" fontId="38" fillId="0" borderId="0" xfId="49" applyFont="1" applyFill="1" applyBorder="1" applyAlignment="1"/>
    <xf numFmtId="176" fontId="39" fillId="0" borderId="0" xfId="49" applyNumberFormat="1" applyFont="1" applyFill="1" applyBorder="1" applyAlignment="1">
      <alignment horizontal="right" vertical="top" wrapText="1"/>
    </xf>
    <xf numFmtId="0" fontId="38" fillId="0" borderId="10" xfId="49" applyFont="1" applyFill="1" applyBorder="1" applyAlignment="1">
      <alignment horizontal="right" vertical="top" wrapText="1"/>
    </xf>
    <xf numFmtId="49" fontId="38" fillId="0" borderId="15" xfId="44" applyNumberFormat="1" applyFont="1" applyFill="1" applyBorder="1" applyAlignment="1">
      <alignment horizontal="left" vertical="top"/>
    </xf>
    <xf numFmtId="49" fontId="38" fillId="0" borderId="0" xfId="44" applyNumberFormat="1" applyFont="1" applyFill="1" applyBorder="1" applyAlignment="1">
      <alignment horizontal="left" vertical="top"/>
    </xf>
    <xf numFmtId="176" fontId="38" fillId="0" borderId="0" xfId="49" applyNumberFormat="1" applyFont="1" applyFill="1" applyBorder="1" applyAlignment="1">
      <alignment horizontal="right" vertical="top" wrapText="1"/>
    </xf>
    <xf numFmtId="49" fontId="38" fillId="0" borderId="16" xfId="44" applyNumberFormat="1" applyFont="1" applyFill="1" applyBorder="1" applyAlignment="1">
      <alignment vertical="top"/>
    </xf>
    <xf numFmtId="0" fontId="38" fillId="0" borderId="0" xfId="0" applyFont="1" applyFill="1" applyBorder="1" applyAlignment="1">
      <alignment vertical="center"/>
    </xf>
    <xf numFmtId="49" fontId="38" fillId="0" borderId="0" xfId="49" applyNumberFormat="1" applyFont="1" applyFill="1" applyBorder="1" applyAlignment="1">
      <alignment horizontal="right" vertical="top" wrapText="1"/>
    </xf>
    <xf numFmtId="49" fontId="38" fillId="0" borderId="16" xfId="44" applyNumberFormat="1" applyFont="1" applyFill="1" applyBorder="1" applyAlignment="1">
      <alignment vertical="center"/>
    </xf>
    <xf numFmtId="0" fontId="38" fillId="0" borderId="0" xfId="49" applyFont="1" applyFill="1" applyAlignment="1">
      <alignment vertical="center"/>
    </xf>
    <xf numFmtId="169" fontId="38" fillId="0" borderId="11" xfId="49" applyNumberFormat="1" applyFont="1" applyFill="1" applyBorder="1" applyAlignment="1">
      <alignment horizontal="right" vertical="top" wrapText="1"/>
    </xf>
    <xf numFmtId="0" fontId="39" fillId="0" borderId="0" xfId="48" applyFont="1" applyFill="1" applyBorder="1" applyAlignment="1">
      <alignment vertical="top" wrapText="1"/>
    </xf>
    <xf numFmtId="0" fontId="38" fillId="0" borderId="0" xfId="49" applyFont="1" applyFill="1" applyAlignment="1">
      <alignment horizontal="right" wrapText="1"/>
    </xf>
    <xf numFmtId="0" fontId="23" fillId="0" borderId="0" xfId="44" applyFont="1" applyFill="1" applyBorder="1" applyAlignment="1" applyProtection="1">
      <alignment horizontal="center"/>
    </xf>
    <xf numFmtId="0" fontId="23" fillId="0" borderId="0" xfId="72" applyNumberFormat="1" applyFont="1" applyFill="1" applyBorder="1" applyAlignment="1" applyProtection="1">
      <alignment horizontal="right"/>
    </xf>
    <xf numFmtId="0" fontId="23" fillId="0" borderId="0" xfId="72" applyNumberFormat="1" applyFont="1" applyFill="1" applyAlignment="1" applyProtection="1">
      <alignment horizontal="right"/>
    </xf>
    <xf numFmtId="0" fontId="23" fillId="0" borderId="10" xfId="72" applyNumberFormat="1" applyFont="1" applyFill="1" applyBorder="1" applyAlignment="1" applyProtection="1">
      <alignment horizontal="right"/>
    </xf>
    <xf numFmtId="0" fontId="23" fillId="0" borderId="0" xfId="72" applyNumberFormat="1" applyFont="1" applyFill="1" applyAlignment="1">
      <alignment horizontal="right"/>
    </xf>
    <xf numFmtId="0" fontId="23" fillId="0" borderId="0" xfId="72" applyFont="1" applyFill="1" applyBorder="1" applyAlignment="1">
      <alignment horizontal="right" vertical="top" wrapText="1"/>
    </xf>
    <xf numFmtId="0" fontId="23" fillId="0" borderId="0" xfId="44" applyNumberFormat="1" applyFont="1" applyFill="1" applyAlignment="1">
      <alignment horizontal="right" vertical="center"/>
    </xf>
    <xf numFmtId="0" fontId="23" fillId="0" borderId="0" xfId="72" applyNumberFormat="1" applyFont="1" applyFill="1" applyBorder="1" applyAlignment="1">
      <alignment horizontal="right"/>
    </xf>
    <xf numFmtId="0" fontId="23" fillId="0" borderId="10" xfId="72" applyFont="1" applyFill="1" applyBorder="1" applyAlignment="1">
      <alignment horizontal="left" vertical="top" wrapText="1"/>
    </xf>
    <xf numFmtId="0" fontId="23" fillId="0" borderId="10" xfId="72" applyFont="1" applyFill="1" applyBorder="1" applyAlignment="1">
      <alignment horizontal="right" vertical="top" wrapText="1"/>
    </xf>
    <xf numFmtId="0" fontId="22" fillId="0" borderId="10" xfId="72" applyFont="1" applyFill="1" applyBorder="1" applyAlignment="1" applyProtection="1">
      <alignment horizontal="left" vertical="top" wrapText="1"/>
    </xf>
    <xf numFmtId="0" fontId="23" fillId="0" borderId="0" xfId="44" applyNumberFormat="1" applyFont="1" applyFill="1" applyAlignment="1">
      <alignment vertical="center"/>
    </xf>
    <xf numFmtId="49" fontId="23" fillId="0" borderId="15" xfId="44" applyNumberFormat="1" applyFont="1" applyFill="1" applyBorder="1" applyAlignment="1">
      <alignment vertical="center"/>
    </xf>
    <xf numFmtId="0" fontId="23" fillId="0" borderId="11" xfId="65" applyNumberFormat="1" applyFont="1" applyFill="1" applyBorder="1" applyAlignment="1">
      <alignment horizontal="right"/>
    </xf>
    <xf numFmtId="43" fontId="23" fillId="0" borderId="11" xfId="65" applyFont="1" applyFill="1" applyBorder="1" applyAlignment="1">
      <alignment horizontal="right"/>
    </xf>
    <xf numFmtId="0" fontId="22" fillId="0" borderId="0" xfId="0" applyNumberFormat="1" applyFont="1" applyFill="1" applyBorder="1" applyAlignment="1" applyProtection="1">
      <alignment horizontal="right"/>
    </xf>
    <xf numFmtId="1" fontId="22" fillId="0" borderId="0" xfId="44" applyNumberFormat="1" applyFont="1" applyFill="1" applyBorder="1" applyAlignment="1" applyProtection="1">
      <alignment horizontal="center"/>
    </xf>
    <xf numFmtId="0" fontId="38" fillId="0" borderId="0" xfId="44" applyFont="1" applyFill="1" applyBorder="1" applyAlignment="1">
      <alignment horizontal="right"/>
    </xf>
    <xf numFmtId="0" fontId="23" fillId="0" borderId="12" xfId="65" applyNumberFormat="1" applyFont="1" applyFill="1" applyBorder="1" applyAlignment="1">
      <alignment horizontal="right" wrapText="1"/>
    </xf>
    <xf numFmtId="0" fontId="38" fillId="0" borderId="0" xfId="45" applyFont="1" applyFill="1" applyBorder="1" applyAlignment="1" applyProtection="1">
      <alignment horizontal="left" vertical="top"/>
    </xf>
    <xf numFmtId="43" fontId="23" fillId="0" borderId="12" xfId="65" applyFont="1" applyFill="1" applyBorder="1" applyAlignment="1">
      <alignment horizontal="right" wrapText="1"/>
    </xf>
    <xf numFmtId="49" fontId="38" fillId="0" borderId="0" xfId="44" applyNumberFormat="1" applyFont="1" applyFill="1" applyAlignment="1">
      <alignment horizontal="right"/>
    </xf>
    <xf numFmtId="0" fontId="38" fillId="0" borderId="0" xfId="44" applyFont="1" applyFill="1" applyAlignment="1" applyProtection="1">
      <alignment horizontal="left" vertical="top"/>
    </xf>
    <xf numFmtId="0" fontId="44" fillId="0" borderId="0" xfId="0" applyFont="1" applyFill="1" applyBorder="1" applyAlignment="1">
      <alignment vertical="top"/>
    </xf>
    <xf numFmtId="0" fontId="38" fillId="24" borderId="0" xfId="44" applyFont="1" applyFill="1" applyAlignment="1"/>
    <xf numFmtId="49" fontId="38" fillId="24" borderId="0" xfId="44" applyNumberFormat="1" applyFont="1" applyFill="1" applyAlignment="1">
      <alignment horizontal="right"/>
    </xf>
    <xf numFmtId="0" fontId="38" fillId="24" borderId="0" xfId="45" applyFont="1" applyFill="1" applyAlignment="1"/>
    <xf numFmtId="0" fontId="38" fillId="28" borderId="0" xfId="0" applyFont="1" applyFill="1" applyBorder="1" applyAlignment="1">
      <alignment horizontal="left" vertical="top"/>
    </xf>
    <xf numFmtId="49" fontId="45" fillId="28" borderId="0" xfId="0" applyNumberFormat="1" applyFont="1" applyFill="1" applyBorder="1" applyAlignment="1">
      <alignment horizontal="center" vertical="top" wrapText="1"/>
    </xf>
    <xf numFmtId="0" fontId="23" fillId="0" borderId="0" xfId="44" applyNumberFormat="1" applyFont="1" applyFill="1" applyBorder="1" applyAlignment="1"/>
    <xf numFmtId="49" fontId="36" fillId="0" borderId="0" xfId="52" applyNumberFormat="1" applyFont="1" applyFill="1" applyAlignment="1">
      <alignment horizontal="right"/>
    </xf>
    <xf numFmtId="49" fontId="36" fillId="0" borderId="0" xfId="52" applyNumberFormat="1" applyFont="1" applyFill="1" applyAlignment="1">
      <alignment horizontal="center"/>
    </xf>
    <xf numFmtId="0" fontId="23" fillId="27" borderId="0" xfId="49" applyFont="1" applyFill="1" applyBorder="1" applyAlignment="1">
      <alignment horizontal="center"/>
    </xf>
    <xf numFmtId="166" fontId="23" fillId="27" borderId="0" xfId="65" applyNumberFormat="1" applyFont="1" applyFill="1" applyBorder="1" applyAlignment="1" applyProtection="1">
      <alignment horizontal="right"/>
    </xf>
    <xf numFmtId="0" fontId="23" fillId="27" borderId="0" xfId="49" applyFont="1" applyFill="1" applyBorder="1" applyAlignment="1" applyProtection="1">
      <alignment horizontal="left" vertical="center"/>
    </xf>
    <xf numFmtId="166" fontId="23" fillId="27" borderId="0" xfId="65" applyNumberFormat="1" applyFont="1" applyFill="1" applyBorder="1" applyAlignment="1">
      <alignment horizontal="right"/>
    </xf>
    <xf numFmtId="0" fontId="23" fillId="27" borderId="0" xfId="49" applyFont="1" applyFill="1" applyBorder="1" applyAlignment="1" applyProtection="1">
      <alignment horizontal="justify" vertical="top" wrapText="1"/>
    </xf>
    <xf numFmtId="166" fontId="23" fillId="27" borderId="0" xfId="65" applyNumberFormat="1" applyFont="1" applyFill="1" applyBorder="1" applyAlignment="1" applyProtection="1">
      <alignment horizontal="left"/>
    </xf>
    <xf numFmtId="0" fontId="22" fillId="27" borderId="0" xfId="49" applyFont="1" applyFill="1" applyBorder="1" applyAlignment="1" applyProtection="1">
      <alignment horizontal="justify" vertical="top" wrapText="1"/>
    </xf>
    <xf numFmtId="4" fontId="23" fillId="27" borderId="0" xfId="49" applyNumberFormat="1" applyFont="1" applyFill="1" applyBorder="1" applyAlignment="1">
      <alignment horizontal="right"/>
    </xf>
    <xf numFmtId="4" fontId="23" fillId="27" borderId="0" xfId="65" applyNumberFormat="1" applyFont="1" applyFill="1" applyBorder="1" applyAlignment="1">
      <alignment horizontal="right"/>
    </xf>
    <xf numFmtId="4" fontId="22" fillId="27" borderId="0" xfId="49" applyNumberFormat="1" applyFont="1" applyFill="1" applyBorder="1" applyAlignment="1" applyProtection="1">
      <alignment horizontal="left" vertical="top" wrapText="1"/>
    </xf>
    <xf numFmtId="4" fontId="22" fillId="27" borderId="0" xfId="49" applyNumberFormat="1" applyFont="1" applyFill="1" applyBorder="1" applyAlignment="1">
      <alignment horizontal="right" vertical="top" wrapText="1"/>
    </xf>
    <xf numFmtId="4" fontId="23" fillId="27" borderId="0" xfId="49" applyNumberFormat="1" applyFont="1" applyFill="1" applyBorder="1" applyAlignment="1">
      <alignment horizontal="left" vertical="top" wrapText="1"/>
    </xf>
    <xf numFmtId="0" fontId="22" fillId="27" borderId="0" xfId="49" applyFont="1" applyFill="1" applyBorder="1" applyAlignment="1" applyProtection="1">
      <alignment horizontal="center" vertical="top" wrapText="1"/>
    </xf>
    <xf numFmtId="49" fontId="23" fillId="27" borderId="0" xfId="49" applyNumberFormat="1" applyFont="1" applyFill="1" applyBorder="1" applyAlignment="1">
      <alignment horizontal="left" vertical="center"/>
    </xf>
    <xf numFmtId="43" fontId="23" fillId="27" borderId="0" xfId="49" applyNumberFormat="1" applyFont="1" applyFill="1" applyBorder="1" applyAlignment="1" applyProtection="1">
      <alignment horizontal="right"/>
    </xf>
    <xf numFmtId="0" fontId="23" fillId="27" borderId="0" xfId="44" applyFont="1" applyFill="1" applyAlignment="1">
      <alignment wrapText="1"/>
    </xf>
    <xf numFmtId="0" fontId="23" fillId="27" borderId="0" xfId="44" applyFont="1" applyFill="1" applyBorder="1" applyAlignment="1">
      <alignment horizontal="right"/>
    </xf>
    <xf numFmtId="0" fontId="22" fillId="27" borderId="0" xfId="44" applyFont="1" applyFill="1" applyBorder="1" applyAlignment="1" applyProtection="1">
      <alignment horizontal="left"/>
    </xf>
    <xf numFmtId="0" fontId="23" fillId="27" borderId="10" xfId="65" applyNumberFormat="1" applyFont="1" applyFill="1" applyBorder="1" applyAlignment="1" applyProtection="1">
      <alignment horizontal="right"/>
    </xf>
    <xf numFmtId="0" fontId="22" fillId="27" borderId="10" xfId="44" applyFont="1" applyFill="1" applyBorder="1" applyAlignment="1" applyProtection="1">
      <alignment horizontal="left"/>
    </xf>
    <xf numFmtId="0" fontId="23" fillId="27" borderId="10" xfId="44" applyFont="1" applyFill="1" applyBorder="1" applyAlignment="1">
      <alignment horizontal="right"/>
    </xf>
    <xf numFmtId="0" fontId="23" fillId="27" borderId="10" xfId="44" applyFont="1" applyFill="1" applyBorder="1"/>
    <xf numFmtId="0" fontId="22" fillId="27" borderId="11" xfId="44" applyFont="1" applyFill="1" applyBorder="1" applyAlignment="1" applyProtection="1">
      <alignment horizontal="left"/>
    </xf>
    <xf numFmtId="0" fontId="22" fillId="27" borderId="11" xfId="44" applyFont="1" applyFill="1" applyBorder="1" applyAlignment="1">
      <alignment horizontal="right"/>
    </xf>
    <xf numFmtId="0" fontId="23" fillId="27" borderId="11" xfId="44" applyFont="1" applyFill="1" applyBorder="1"/>
    <xf numFmtId="176" fontId="22" fillId="27" borderId="0" xfId="44" applyNumberFormat="1" applyFont="1" applyFill="1" applyBorder="1" applyAlignment="1">
      <alignment horizontal="right"/>
    </xf>
    <xf numFmtId="0" fontId="23" fillId="27" borderId="0" xfId="44" applyFont="1" applyFill="1" applyBorder="1" applyAlignment="1" applyProtection="1">
      <alignment horizontal="left"/>
    </xf>
    <xf numFmtId="182" fontId="23" fillId="27" borderId="0" xfId="44" applyNumberFormat="1" applyFont="1" applyFill="1" applyBorder="1" applyAlignment="1">
      <alignment horizontal="right"/>
    </xf>
    <xf numFmtId="0" fontId="22" fillId="27" borderId="0" xfId="44" applyFont="1" applyFill="1" applyBorder="1" applyAlignment="1">
      <alignment horizontal="right"/>
    </xf>
    <xf numFmtId="172" fontId="23" fillId="27" borderId="0" xfId="44" applyNumberFormat="1" applyFont="1" applyFill="1" applyBorder="1" applyAlignment="1">
      <alignment horizontal="right" vertical="top"/>
    </xf>
    <xf numFmtId="0" fontId="23" fillId="27" borderId="11" xfId="44" applyNumberFormat="1" applyFont="1" applyFill="1" applyBorder="1" applyAlignment="1" applyProtection="1">
      <alignment horizontal="right"/>
    </xf>
    <xf numFmtId="0" fontId="23" fillId="27" borderId="0" xfId="44" applyFont="1" applyFill="1" applyBorder="1" applyAlignment="1">
      <alignment horizontal="right" vertical="top"/>
    </xf>
    <xf numFmtId="0" fontId="23" fillId="27" borderId="0" xfId="44" applyFont="1" applyFill="1" applyBorder="1" applyAlignment="1">
      <alignment vertical="top"/>
    </xf>
    <xf numFmtId="43" fontId="23" fillId="27" borderId="0" xfId="44" applyNumberFormat="1" applyFont="1" applyFill="1"/>
    <xf numFmtId="0" fontId="23" fillId="27" borderId="0" xfId="65" applyNumberFormat="1" applyFont="1" applyFill="1" applyBorder="1" applyAlignment="1">
      <alignment vertical="top" wrapText="1"/>
    </xf>
    <xf numFmtId="43" fontId="23" fillId="27" borderId="0" xfId="65" applyFont="1" applyFill="1"/>
    <xf numFmtId="176" fontId="22" fillId="27" borderId="0" xfId="44" applyNumberFormat="1" applyFont="1" applyFill="1" applyAlignment="1">
      <alignment horizontal="right"/>
    </xf>
    <xf numFmtId="0" fontId="23" fillId="27" borderId="0" xfId="44" applyFont="1" applyFill="1" applyBorder="1" applyAlignment="1">
      <alignment horizontal="left" vertical="top" wrapText="1"/>
    </xf>
    <xf numFmtId="0" fontId="22" fillId="27" borderId="0" xfId="72" applyFont="1" applyFill="1" applyBorder="1" applyAlignment="1" applyProtection="1">
      <alignment horizontal="left" vertical="top" wrapText="1"/>
    </xf>
    <xf numFmtId="0" fontId="22" fillId="27" borderId="0" xfId="72" applyFont="1" applyFill="1" applyBorder="1" applyAlignment="1">
      <alignment horizontal="right" vertical="top" wrapText="1"/>
    </xf>
    <xf numFmtId="0" fontId="23" fillId="27" borderId="0" xfId="72" applyFont="1" applyFill="1" applyBorder="1" applyAlignment="1">
      <alignment horizontal="left" vertical="top" wrapText="1"/>
    </xf>
    <xf numFmtId="0" fontId="23" fillId="27" borderId="0" xfId="72" applyFont="1" applyFill="1" applyBorder="1" applyAlignment="1" applyProtection="1">
      <alignment horizontal="left" vertical="top" wrapText="1"/>
    </xf>
    <xf numFmtId="168" fontId="23" fillId="27" borderId="0" xfId="72" applyNumberFormat="1" applyFont="1" applyFill="1" applyBorder="1" applyAlignment="1">
      <alignment horizontal="right" vertical="top" wrapText="1"/>
    </xf>
    <xf numFmtId="0" fontId="22" fillId="27" borderId="0" xfId="49" applyFont="1" applyFill="1" applyAlignment="1" applyProtection="1">
      <alignment horizontal="center" vertical="top" wrapText="1"/>
    </xf>
    <xf numFmtId="0" fontId="23" fillId="27" borderId="0" xfId="49" applyNumberFormat="1" applyFont="1" applyFill="1" applyBorder="1" applyAlignment="1" applyProtection="1">
      <alignment horizontal="center"/>
    </xf>
    <xf numFmtId="43" fontId="38" fillId="0" borderId="0" xfId="52" applyNumberFormat="1" applyFont="1" applyFill="1" applyAlignment="1"/>
    <xf numFmtId="188" fontId="38" fillId="0" borderId="0" xfId="52" applyNumberFormat="1" applyFont="1" applyFill="1" applyAlignment="1"/>
    <xf numFmtId="0" fontId="23" fillId="0" borderId="0" xfId="52" applyFont="1" applyFill="1" applyAlignment="1">
      <alignment vertical="center"/>
    </xf>
    <xf numFmtId="0" fontId="38" fillId="0" borderId="0" xfId="52" applyFont="1" applyFill="1" applyAlignment="1">
      <alignment vertical="center"/>
    </xf>
    <xf numFmtId="49" fontId="38" fillId="0" borderId="15" xfId="44" applyNumberFormat="1" applyFont="1" applyFill="1" applyBorder="1" applyAlignment="1">
      <alignment horizontal="left" vertical="center"/>
    </xf>
    <xf numFmtId="0" fontId="23" fillId="0" borderId="0" xfId="65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52" applyFont="1" applyFill="1" applyBorder="1" applyAlignment="1">
      <alignment horizontal="left" vertical="center" wrapText="1"/>
    </xf>
    <xf numFmtId="0" fontId="38" fillId="0" borderId="0" xfId="52" applyFont="1" applyFill="1" applyBorder="1" applyAlignment="1" applyProtection="1">
      <alignment horizontal="left" vertical="justify"/>
    </xf>
    <xf numFmtId="49" fontId="23" fillId="0" borderId="0" xfId="51" applyNumberFormat="1" applyFont="1" applyFill="1" applyBorder="1" applyAlignment="1" applyProtection="1">
      <alignment horizontal="center"/>
    </xf>
    <xf numFmtId="0" fontId="38" fillId="0" borderId="14" xfId="0" applyFont="1" applyFill="1" applyBorder="1" applyAlignment="1">
      <alignment horizontal="left" vertical="top" wrapText="1"/>
    </xf>
    <xf numFmtId="43" fontId="38" fillId="0" borderId="0" xfId="65" applyNumberFormat="1" applyFont="1" applyFill="1" applyAlignment="1"/>
    <xf numFmtId="0" fontId="38" fillId="0" borderId="0" xfId="44" applyNumberFormat="1" applyFont="1" applyFill="1" applyBorder="1" applyAlignment="1">
      <alignment horizontal="right"/>
    </xf>
    <xf numFmtId="176" fontId="39" fillId="0" borderId="0" xfId="44" applyNumberFormat="1" applyFont="1" applyFill="1" applyBorder="1" applyAlignment="1">
      <alignment vertical="top" wrapText="1"/>
    </xf>
    <xf numFmtId="0" fontId="38" fillId="0" borderId="0" xfId="48" applyFont="1" applyFill="1" applyBorder="1" applyAlignment="1">
      <alignment vertical="top" wrapText="1"/>
    </xf>
    <xf numFmtId="0" fontId="38" fillId="0" borderId="0" xfId="48" applyFont="1" applyFill="1" applyBorder="1" applyAlignment="1">
      <alignment horizontal="right" vertical="top" wrapText="1"/>
    </xf>
    <xf numFmtId="0" fontId="38" fillId="0" borderId="0" xfId="48" applyFont="1" applyFill="1" applyBorder="1" applyAlignment="1">
      <alignment horizontal="left" vertical="top" wrapText="1"/>
    </xf>
    <xf numFmtId="0" fontId="38" fillId="0" borderId="0" xfId="44" applyNumberFormat="1" applyFont="1" applyFill="1" applyBorder="1" applyAlignment="1">
      <alignment horizontal="right" wrapText="1"/>
    </xf>
    <xf numFmtId="0" fontId="38" fillId="0" borderId="0" xfId="44" applyFont="1" applyFill="1" applyBorder="1" applyAlignment="1" applyProtection="1">
      <alignment horizontal="left" vertical="top" wrapText="1"/>
    </xf>
    <xf numFmtId="0" fontId="39" fillId="0" borderId="0" xfId="52" applyFont="1" applyFill="1" applyAlignment="1">
      <alignment vertical="top" wrapText="1"/>
    </xf>
    <xf numFmtId="0" fontId="38" fillId="0" borderId="0" xfId="52" applyFont="1" applyFill="1" applyAlignment="1" applyProtection="1">
      <alignment vertical="top" wrapText="1"/>
    </xf>
    <xf numFmtId="0" fontId="38" fillId="0" borderId="0" xfId="52" applyFont="1" applyFill="1" applyBorder="1" applyAlignment="1">
      <alignment vertical="top" wrapText="1"/>
    </xf>
    <xf numFmtId="168" fontId="38" fillId="0" borderId="0" xfId="44" applyNumberFormat="1" applyFont="1" applyFill="1" applyBorder="1" applyAlignment="1">
      <alignment vertical="top" wrapText="1"/>
    </xf>
    <xf numFmtId="49" fontId="38" fillId="0" borderId="0" xfId="52" applyNumberFormat="1" applyFont="1" applyFill="1" applyBorder="1" applyAlignment="1">
      <alignment horizontal="right" vertical="top" wrapText="1"/>
    </xf>
    <xf numFmtId="0" fontId="38" fillId="0" borderId="0" xfId="44" applyFont="1" applyFill="1" applyAlignment="1">
      <alignment horizontal="right" vertical="center"/>
    </xf>
    <xf numFmtId="0" fontId="38" fillId="0" borderId="0" xfId="44" applyFont="1" applyFill="1" applyBorder="1" applyAlignment="1" applyProtection="1">
      <alignment horizontal="left" vertical="center"/>
    </xf>
    <xf numFmtId="0" fontId="38" fillId="0" borderId="0" xfId="52" applyNumberFormat="1" applyFont="1" applyFill="1" applyAlignment="1">
      <alignment horizontal="right" wrapText="1"/>
    </xf>
    <xf numFmtId="0" fontId="39" fillId="0" borderId="0" xfId="52" applyFont="1" applyFill="1" applyBorder="1" applyAlignment="1">
      <alignment vertical="top" wrapText="1"/>
    </xf>
    <xf numFmtId="0" fontId="38" fillId="0" borderId="11" xfId="44" applyNumberFormat="1" applyFont="1" applyFill="1" applyBorder="1" applyAlignment="1">
      <alignment horizontal="right" wrapText="1"/>
    </xf>
    <xf numFmtId="0" fontId="39" fillId="0" borderId="11" xfId="44" applyFont="1" applyFill="1" applyBorder="1" applyAlignment="1" applyProtection="1">
      <alignment horizontal="left" vertical="top" wrapText="1"/>
    </xf>
    <xf numFmtId="0" fontId="38" fillId="25" borderId="0" xfId="52" applyFont="1" applyFill="1" applyAlignment="1"/>
    <xf numFmtId="0" fontId="38" fillId="25" borderId="0" xfId="52" applyFont="1" applyFill="1"/>
    <xf numFmtId="0" fontId="38" fillId="0" borderId="0" xfId="44" applyNumberFormat="1" applyFont="1" applyFill="1" applyAlignment="1">
      <alignment horizontal="right" wrapText="1"/>
    </xf>
    <xf numFmtId="49" fontId="38" fillId="0" borderId="0" xfId="44" applyNumberFormat="1" applyFont="1" applyFill="1" applyBorder="1" applyAlignment="1">
      <alignment horizontal="right" vertical="top" wrapText="1"/>
    </xf>
    <xf numFmtId="0" fontId="38" fillId="25" borderId="0" xfId="44" applyFont="1" applyFill="1"/>
    <xf numFmtId="0" fontId="38" fillId="25" borderId="0" xfId="44" applyFont="1" applyFill="1" applyAlignment="1"/>
    <xf numFmtId="0" fontId="38" fillId="27" borderId="0" xfId="44" applyFont="1" applyFill="1"/>
    <xf numFmtId="0" fontId="38" fillId="27" borderId="0" xfId="44" applyFont="1" applyFill="1" applyAlignment="1"/>
    <xf numFmtId="0" fontId="38" fillId="27" borderId="0" xfId="44" applyFont="1" applyFill="1" applyAlignment="1">
      <alignment horizontal="center"/>
    </xf>
    <xf numFmtId="49" fontId="38" fillId="27" borderId="0" xfId="44" applyNumberFormat="1" applyFont="1" applyFill="1" applyAlignment="1">
      <alignment horizontal="right"/>
    </xf>
    <xf numFmtId="0" fontId="38" fillId="27" borderId="0" xfId="44" applyFont="1" applyFill="1" applyBorder="1" applyAlignment="1"/>
    <xf numFmtId="0" fontId="38" fillId="27" borderId="0" xfId="44" applyNumberFormat="1" applyFont="1" applyFill="1"/>
    <xf numFmtId="0" fontId="38" fillId="27" borderId="0" xfId="44" applyFont="1" applyFill="1" applyAlignment="1">
      <alignment vertical="top" wrapText="1"/>
    </xf>
    <xf numFmtId="1" fontId="38" fillId="27" borderId="0" xfId="44" applyNumberFormat="1" applyFont="1" applyFill="1"/>
    <xf numFmtId="0" fontId="38" fillId="27" borderId="0" xfId="52" applyFont="1" applyFill="1"/>
    <xf numFmtId="0" fontId="38" fillId="27" borderId="0" xfId="52" applyFont="1" applyFill="1" applyAlignment="1"/>
    <xf numFmtId="0" fontId="38" fillId="27" borderId="0" xfId="52" applyFont="1" applyFill="1" applyAlignment="1">
      <alignment horizontal="center"/>
    </xf>
    <xf numFmtId="49" fontId="38" fillId="27" borderId="0" xfId="52" applyNumberFormat="1" applyFont="1" applyFill="1" applyAlignment="1">
      <alignment horizontal="right"/>
    </xf>
    <xf numFmtId="0" fontId="38" fillId="27" borderId="0" xfId="52" applyFont="1" applyFill="1" applyBorder="1" applyAlignment="1"/>
    <xf numFmtId="1" fontId="38" fillId="27" borderId="0" xfId="44" applyNumberFormat="1" applyFont="1" applyFill="1" applyAlignment="1" applyProtection="1">
      <alignment horizontal="right"/>
    </xf>
    <xf numFmtId="0" fontId="38" fillId="27" borderId="0" xfId="44" applyNumberFormat="1" applyFont="1" applyFill="1" applyAlignment="1" applyProtection="1">
      <alignment horizontal="right"/>
    </xf>
    <xf numFmtId="0" fontId="38" fillId="27" borderId="0" xfId="44" applyFont="1" applyFill="1" applyAlignment="1" applyProtection="1">
      <alignment horizontal="right"/>
    </xf>
    <xf numFmtId="0" fontId="38" fillId="27" borderId="0" xfId="44" applyFont="1" applyFill="1" applyAlignment="1">
      <alignment horizontal="right" vertical="top" wrapText="1"/>
    </xf>
    <xf numFmtId="172" fontId="38" fillId="27" borderId="0" xfId="44" applyNumberFormat="1" applyFont="1" applyFill="1" applyAlignment="1">
      <alignment horizontal="right" vertical="top" wrapText="1"/>
    </xf>
    <xf numFmtId="0" fontId="38" fillId="27" borderId="0" xfId="72" applyNumberFormat="1" applyFont="1" applyFill="1" applyBorder="1" applyAlignment="1" applyProtection="1">
      <alignment horizontal="right" wrapText="1"/>
    </xf>
    <xf numFmtId="1" fontId="38" fillId="27" borderId="0" xfId="44" applyNumberFormat="1" applyFont="1" applyFill="1" applyAlignment="1">
      <alignment horizontal="right"/>
    </xf>
    <xf numFmtId="0" fontId="38" fillId="27" borderId="0" xfId="44" applyNumberFormat="1" applyFont="1" applyFill="1" applyAlignment="1">
      <alignment horizontal="right"/>
    </xf>
    <xf numFmtId="168" fontId="38" fillId="27" borderId="0" xfId="44" applyNumberFormat="1" applyFont="1" applyFill="1" applyAlignment="1">
      <alignment vertical="top" wrapText="1"/>
    </xf>
    <xf numFmtId="0" fontId="38" fillId="27" borderId="0" xfId="72" applyNumberFormat="1" applyFont="1" applyFill="1" applyAlignment="1" applyProtection="1">
      <alignment horizontal="right" wrapText="1"/>
    </xf>
    <xf numFmtId="0" fontId="38" fillId="27" borderId="0" xfId="51" applyNumberFormat="1" applyFont="1" applyFill="1" applyAlignment="1" applyProtection="1">
      <alignment horizontal="right"/>
    </xf>
    <xf numFmtId="1" fontId="38" fillId="27" borderId="0" xfId="72" applyNumberFormat="1" applyFont="1" applyFill="1" applyAlignment="1" applyProtection="1">
      <alignment horizontal="right"/>
    </xf>
    <xf numFmtId="0" fontId="38" fillId="27" borderId="0" xfId="51" applyNumberFormat="1" applyFont="1" applyFill="1" applyProtection="1"/>
    <xf numFmtId="0" fontId="39" fillId="27" borderId="0" xfId="0" applyNumberFormat="1" applyFont="1" applyFill="1" applyBorder="1" applyAlignment="1" applyProtection="1">
      <alignment horizontal="center"/>
    </xf>
    <xf numFmtId="43" fontId="38" fillId="27" borderId="11" xfId="65" applyFont="1" applyFill="1" applyBorder="1" applyAlignment="1" applyProtection="1">
      <alignment horizontal="right" wrapText="1"/>
    </xf>
    <xf numFmtId="0" fontId="38" fillId="27" borderId="11" xfId="65" applyNumberFormat="1" applyFont="1" applyFill="1" applyBorder="1" applyAlignment="1" applyProtection="1">
      <alignment horizontal="right" wrapText="1"/>
    </xf>
    <xf numFmtId="43" fontId="38" fillId="27" borderId="0" xfId="65" applyFont="1" applyFill="1" applyBorder="1" applyAlignment="1" applyProtection="1">
      <alignment horizontal="right" wrapText="1"/>
    </xf>
    <xf numFmtId="0" fontId="38" fillId="27" borderId="0" xfId="49" applyFont="1" applyFill="1" applyBorder="1" applyAlignment="1" applyProtection="1">
      <alignment horizontal="left" vertical="top" wrapText="1"/>
    </xf>
    <xf numFmtId="0" fontId="38" fillId="27" borderId="0" xfId="49" applyFont="1" applyFill="1" applyBorder="1" applyAlignment="1">
      <alignment vertical="top" wrapText="1"/>
    </xf>
    <xf numFmtId="0" fontId="38" fillId="27" borderId="0" xfId="72" applyFont="1" applyFill="1" applyBorder="1" applyAlignment="1">
      <alignment vertical="top" wrapText="1"/>
    </xf>
    <xf numFmtId="0" fontId="38" fillId="27" borderId="10" xfId="72" applyNumberFormat="1" applyFont="1" applyFill="1" applyBorder="1" applyAlignment="1" applyProtection="1">
      <alignment horizontal="right" wrapText="1"/>
    </xf>
    <xf numFmtId="0" fontId="38" fillId="27" borderId="10" xfId="65" applyNumberFormat="1" applyFont="1" applyFill="1" applyBorder="1" applyAlignment="1" applyProtection="1">
      <alignment horizontal="right" wrapText="1"/>
    </xf>
    <xf numFmtId="0" fontId="39" fillId="27" borderId="10" xfId="72" applyFont="1" applyFill="1" applyBorder="1" applyAlignment="1" applyProtection="1">
      <alignment horizontal="left" vertical="top" wrapText="1"/>
    </xf>
    <xf numFmtId="0" fontId="38" fillId="27" borderId="10" xfId="72" applyFont="1" applyFill="1" applyBorder="1" applyAlignment="1">
      <alignment vertical="top" wrapText="1"/>
    </xf>
    <xf numFmtId="0" fontId="38" fillId="27" borderId="0" xfId="65" applyNumberFormat="1" applyFont="1" applyFill="1" applyAlignment="1" applyProtection="1">
      <alignment horizontal="right" wrapText="1"/>
    </xf>
    <xf numFmtId="43" fontId="38" fillId="27" borderId="0" xfId="65" applyFont="1" applyFill="1" applyAlignment="1" applyProtection="1">
      <alignment horizontal="right" wrapText="1"/>
    </xf>
    <xf numFmtId="0" fontId="39" fillId="27" borderId="0" xfId="72" applyFont="1" applyFill="1" applyBorder="1" applyAlignment="1" applyProtection="1">
      <alignment horizontal="left" vertical="top" wrapText="1"/>
    </xf>
    <xf numFmtId="0" fontId="39" fillId="27" borderId="0" xfId="72" applyFont="1" applyFill="1" applyBorder="1" applyAlignment="1">
      <alignment vertical="top" wrapText="1"/>
    </xf>
    <xf numFmtId="0" fontId="38" fillId="27" borderId="0" xfId="72" applyFont="1" applyFill="1" applyBorder="1" applyAlignment="1" applyProtection="1">
      <alignment horizontal="left" vertical="top" wrapText="1"/>
    </xf>
    <xf numFmtId="168" fontId="38" fillId="27" borderId="0" xfId="72" applyNumberFormat="1" applyFont="1" applyFill="1" applyBorder="1" applyAlignment="1">
      <alignment vertical="top" wrapText="1"/>
    </xf>
    <xf numFmtId="176" fontId="39" fillId="27" borderId="0" xfId="72" applyNumberFormat="1" applyFont="1" applyFill="1" applyBorder="1" applyAlignment="1">
      <alignment vertical="top" wrapText="1"/>
    </xf>
    <xf numFmtId="0" fontId="38" fillId="27" borderId="0" xfId="52" applyNumberFormat="1" applyFont="1" applyFill="1" applyAlignment="1"/>
    <xf numFmtId="49" fontId="38" fillId="27" borderId="0" xfId="44" applyNumberFormat="1" applyFont="1" applyFill="1" applyBorder="1" applyAlignment="1">
      <alignment vertical="top"/>
    </xf>
    <xf numFmtId="43" fontId="38" fillId="27" borderId="10" xfId="65" applyFont="1" applyFill="1" applyBorder="1" applyAlignment="1" applyProtection="1">
      <alignment horizontal="right" wrapText="1"/>
    </xf>
    <xf numFmtId="0" fontId="38" fillId="27" borderId="0" xfId="59" applyFont="1" applyFill="1" applyBorder="1" applyAlignment="1" applyProtection="1">
      <alignment horizontal="left" vertical="top" wrapText="1"/>
    </xf>
    <xf numFmtId="168" fontId="38" fillId="27" borderId="0" xfId="59" applyNumberFormat="1" applyFont="1" applyFill="1" applyBorder="1" applyAlignment="1">
      <alignment horizontal="right" vertical="top" wrapText="1"/>
    </xf>
    <xf numFmtId="49" fontId="38" fillId="27" borderId="0" xfId="44" applyNumberFormat="1" applyFont="1" applyFill="1" applyBorder="1" applyAlignment="1"/>
    <xf numFmtId="168" fontId="38" fillId="27" borderId="0" xfId="72" applyNumberFormat="1" applyFont="1" applyFill="1" applyBorder="1" applyAlignment="1">
      <alignment horizontal="right" vertical="top" wrapText="1"/>
    </xf>
    <xf numFmtId="49" fontId="38" fillId="27" borderId="16" xfId="44" applyNumberFormat="1" applyFont="1" applyFill="1" applyBorder="1" applyAlignment="1"/>
    <xf numFmtId="0" fontId="38" fillId="27" borderId="0" xfId="65" applyNumberFormat="1" applyFont="1" applyFill="1" applyBorder="1" applyAlignment="1" applyProtection="1">
      <alignment horizontal="right" wrapText="1"/>
    </xf>
    <xf numFmtId="188" fontId="38" fillId="27" borderId="0" xfId="52" applyNumberFormat="1" applyFont="1" applyFill="1" applyAlignment="1"/>
    <xf numFmtId="0" fontId="38" fillId="27" borderId="0" xfId="59" applyFont="1" applyFill="1" applyBorder="1" applyAlignment="1">
      <alignment vertical="top" wrapText="1"/>
    </xf>
    <xf numFmtId="0" fontId="38" fillId="27" borderId="0" xfId="0" applyFont="1" applyFill="1" applyBorder="1" applyAlignment="1">
      <alignment vertical="top"/>
    </xf>
    <xf numFmtId="183" fontId="38" fillId="27" borderId="0" xfId="65" applyNumberFormat="1" applyFont="1" applyFill="1" applyBorder="1" applyAlignment="1" applyProtection="1">
      <alignment horizontal="right" wrapText="1"/>
    </xf>
    <xf numFmtId="0" fontId="38" fillId="27" borderId="0" xfId="72" applyFont="1" applyFill="1" applyBorder="1" applyAlignment="1" applyProtection="1">
      <alignment horizontal="left" vertical="top"/>
    </xf>
    <xf numFmtId="49" fontId="38" fillId="27" borderId="16" xfId="44" applyNumberFormat="1" applyFont="1" applyFill="1" applyBorder="1" applyAlignment="1">
      <alignment vertical="top"/>
    </xf>
    <xf numFmtId="0" fontId="38" fillId="27" borderId="12" xfId="65" applyNumberFormat="1" applyFont="1" applyFill="1" applyBorder="1" applyAlignment="1" applyProtection="1">
      <alignment horizontal="right" wrapText="1"/>
    </xf>
    <xf numFmtId="0" fontId="38" fillId="27" borderId="0" xfId="72" applyFont="1" applyFill="1" applyBorder="1" applyAlignment="1">
      <alignment horizontal="right" vertical="top" wrapText="1"/>
    </xf>
    <xf numFmtId="0" fontId="38" fillId="27" borderId="0" xfId="72" applyNumberFormat="1" applyFont="1" applyFill="1" applyBorder="1" applyAlignment="1">
      <alignment horizontal="right" vertical="top" wrapText="1"/>
    </xf>
    <xf numFmtId="0" fontId="38" fillId="27" borderId="0" xfId="52" applyFont="1" applyFill="1" applyBorder="1" applyAlignment="1" applyProtection="1">
      <alignment horizontal="left" vertical="top" wrapText="1"/>
    </xf>
    <xf numFmtId="182" fontId="38" fillId="27" borderId="0" xfId="72" applyNumberFormat="1" applyFont="1" applyFill="1" applyBorder="1" applyAlignment="1">
      <alignment horizontal="right" vertical="top" wrapText="1"/>
    </xf>
    <xf numFmtId="176" fontId="38" fillId="27" borderId="0" xfId="72" applyNumberFormat="1" applyFont="1" applyFill="1" applyBorder="1" applyAlignment="1">
      <alignment horizontal="right" vertical="top" wrapText="1"/>
    </xf>
    <xf numFmtId="0" fontId="38" fillId="27" borderId="0" xfId="72" applyNumberFormat="1" applyFont="1" applyFill="1" applyBorder="1" applyAlignment="1">
      <alignment horizontal="right" wrapText="1"/>
    </xf>
    <xf numFmtId="0" fontId="38" fillId="27" borderId="0" xfId="72" applyNumberFormat="1" applyFont="1" applyFill="1" applyAlignment="1">
      <alignment horizontal="right" wrapText="1"/>
    </xf>
    <xf numFmtId="0" fontId="39" fillId="27" borderId="10" xfId="72" applyFont="1" applyFill="1" applyBorder="1" applyAlignment="1">
      <alignment vertical="top" wrapText="1"/>
    </xf>
    <xf numFmtId="167" fontId="39" fillId="27" borderId="0" xfId="73" applyNumberFormat="1" applyFont="1" applyFill="1" applyBorder="1" applyAlignment="1" applyProtection="1">
      <alignment horizontal="left" vertical="top" wrapText="1"/>
    </xf>
    <xf numFmtId="167" fontId="39" fillId="27" borderId="0" xfId="73" applyFont="1" applyFill="1" applyBorder="1" applyAlignment="1">
      <alignment vertical="top" wrapText="1"/>
    </xf>
    <xf numFmtId="167" fontId="38" fillId="27" borderId="0" xfId="73" applyFont="1" applyFill="1" applyBorder="1" applyAlignment="1">
      <alignment vertical="top" wrapText="1"/>
    </xf>
    <xf numFmtId="167" fontId="38" fillId="27" borderId="0" xfId="73" applyNumberFormat="1" applyFont="1" applyFill="1" applyBorder="1" applyAlignment="1" applyProtection="1">
      <alignment horizontal="left" vertical="top"/>
    </xf>
    <xf numFmtId="167" fontId="38" fillId="27" borderId="0" xfId="73" applyNumberFormat="1" applyFont="1" applyFill="1" applyBorder="1" applyAlignment="1" applyProtection="1">
      <alignment horizontal="left" vertical="top" wrapText="1"/>
    </xf>
    <xf numFmtId="0" fontId="38" fillId="27" borderId="0" xfId="73" applyNumberFormat="1" applyFont="1" applyFill="1" applyBorder="1" applyAlignment="1">
      <alignment horizontal="right" vertical="top" wrapText="1"/>
    </xf>
    <xf numFmtId="0" fontId="38" fillId="27" borderId="0" xfId="73" applyNumberFormat="1" applyFont="1" applyFill="1" applyBorder="1" applyAlignment="1">
      <alignment horizontal="right" wrapText="1"/>
    </xf>
    <xf numFmtId="0" fontId="39" fillId="27" borderId="11" xfId="49" applyFont="1" applyFill="1" applyBorder="1" applyAlignment="1">
      <alignment horizontal="right" vertical="top" wrapText="1"/>
    </xf>
    <xf numFmtId="0" fontId="38" fillId="27" borderId="0" xfId="44" applyFont="1" applyFill="1" applyBorder="1" applyAlignment="1" applyProtection="1">
      <alignment horizontal="left" vertical="top" wrapText="1"/>
    </xf>
    <xf numFmtId="0" fontId="39" fillId="27" borderId="0" xfId="49" applyFont="1" applyFill="1" applyBorder="1" applyAlignment="1" applyProtection="1">
      <alignment horizontal="left" vertical="top" wrapText="1"/>
    </xf>
    <xf numFmtId="170" fontId="38" fillId="27" borderId="0" xfId="52" applyNumberFormat="1" applyFont="1" applyFill="1" applyBorder="1" applyAlignment="1">
      <alignment vertical="top" wrapText="1"/>
    </xf>
    <xf numFmtId="43" fontId="38" fillId="27" borderId="0" xfId="65" applyFont="1" applyFill="1" applyBorder="1" applyAlignment="1">
      <alignment horizontal="right" wrapText="1"/>
    </xf>
    <xf numFmtId="172" fontId="38" fillId="27" borderId="0" xfId="72" applyNumberFormat="1" applyFont="1" applyFill="1" applyBorder="1" applyAlignment="1">
      <alignment horizontal="right" vertical="top" wrapText="1"/>
    </xf>
    <xf numFmtId="0" fontId="38" fillId="27" borderId="0" xfId="65" applyNumberFormat="1" applyFont="1" applyFill="1" applyAlignment="1">
      <alignment horizontal="right" wrapText="1"/>
    </xf>
    <xf numFmtId="0" fontId="38" fillId="27" borderId="0" xfId="65" applyNumberFormat="1" applyFont="1" applyFill="1" applyBorder="1" applyAlignment="1">
      <alignment horizontal="right" wrapText="1"/>
    </xf>
    <xf numFmtId="43" fontId="38" fillId="27" borderId="0" xfId="65" applyFont="1" applyFill="1" applyBorder="1" applyAlignment="1" applyProtection="1">
      <alignment horizontal="right"/>
    </xf>
    <xf numFmtId="0" fontId="38" fillId="27" borderId="0" xfId="44" applyNumberFormat="1" applyFont="1" applyFill="1" applyBorder="1" applyAlignment="1" applyProtection="1"/>
    <xf numFmtId="0" fontId="38" fillId="27" borderId="0" xfId="72" applyFont="1" applyFill="1" applyBorder="1" applyAlignment="1" applyProtection="1">
      <alignment vertical="top" wrapText="1"/>
    </xf>
    <xf numFmtId="0" fontId="38" fillId="27" borderId="0" xfId="72" applyNumberFormat="1" applyFont="1" applyFill="1" applyBorder="1" applyAlignment="1">
      <alignment vertical="top" wrapText="1"/>
    </xf>
    <xf numFmtId="0" fontId="38" fillId="27" borderId="12" xfId="72" applyNumberFormat="1" applyFont="1" applyFill="1" applyBorder="1" applyAlignment="1" applyProtection="1">
      <alignment horizontal="right" wrapText="1"/>
    </xf>
    <xf numFmtId="0" fontId="38" fillId="27" borderId="0" xfId="44" applyNumberFormat="1" applyFont="1" applyFill="1" applyAlignment="1"/>
    <xf numFmtId="167" fontId="38" fillId="27" borderId="0" xfId="73" applyFont="1" applyFill="1" applyBorder="1" applyAlignment="1">
      <alignment horizontal="right" vertical="top" wrapText="1"/>
    </xf>
    <xf numFmtId="43" fontId="38" fillId="27" borderId="0" xfId="72" applyNumberFormat="1" applyFont="1" applyFill="1" applyBorder="1" applyAlignment="1" applyProtection="1">
      <alignment horizontal="right" wrapText="1"/>
    </xf>
    <xf numFmtId="0" fontId="39" fillId="27" borderId="0" xfId="52" applyFont="1" applyFill="1" applyBorder="1" applyAlignment="1" applyProtection="1">
      <alignment horizontal="left" vertical="top" wrapText="1"/>
    </xf>
    <xf numFmtId="0" fontId="38" fillId="27" borderId="0" xfId="72" applyNumberFormat="1" applyFont="1" applyFill="1" applyAlignment="1" applyProtection="1">
      <alignment horizontal="right"/>
    </xf>
    <xf numFmtId="43" fontId="38" fillId="27" borderId="10" xfId="65" applyFont="1" applyFill="1" applyBorder="1" applyAlignment="1">
      <alignment horizontal="right" wrapText="1"/>
    </xf>
    <xf numFmtId="0" fontId="39" fillId="27" borderId="0" xfId="72" applyFont="1" applyFill="1" applyAlignment="1" applyProtection="1">
      <alignment horizontal="left" vertical="top" wrapText="1"/>
    </xf>
    <xf numFmtId="0" fontId="38" fillId="27" borderId="0" xfId="72" applyFont="1" applyFill="1" applyAlignment="1">
      <alignment vertical="top" wrapText="1"/>
    </xf>
    <xf numFmtId="0" fontId="38" fillId="27" borderId="0" xfId="51" applyFont="1" applyFill="1" applyProtection="1"/>
    <xf numFmtId="49" fontId="38" fillId="27" borderId="11" xfId="51" applyNumberFormat="1" applyFont="1" applyFill="1" applyBorder="1" applyAlignment="1" applyProtection="1">
      <alignment horizontal="center"/>
    </xf>
    <xf numFmtId="0" fontId="38" fillId="27" borderId="11" xfId="51" applyFont="1" applyFill="1" applyBorder="1" applyAlignment="1" applyProtection="1"/>
    <xf numFmtId="49" fontId="38" fillId="27" borderId="11" xfId="51" applyNumberFormat="1" applyFont="1" applyFill="1" applyBorder="1" applyAlignment="1" applyProtection="1">
      <alignment horizontal="center" vertical="top"/>
    </xf>
    <xf numFmtId="0" fontId="38" fillId="27" borderId="11" xfId="51" applyFont="1" applyFill="1" applyBorder="1" applyAlignment="1" applyProtection="1">
      <alignment vertical="top"/>
    </xf>
    <xf numFmtId="0" fontId="38" fillId="27" borderId="0" xfId="49" applyFont="1" applyFill="1" applyAlignment="1">
      <alignment vertical="top" wrapText="1"/>
    </xf>
    <xf numFmtId="0" fontId="38" fillId="27" borderId="0" xfId="44" applyNumberFormat="1" applyFont="1" applyFill="1" applyAlignment="1" applyProtection="1">
      <alignment horizontal="left"/>
    </xf>
    <xf numFmtId="0" fontId="39" fillId="27" borderId="0" xfId="44" applyNumberFormat="1" applyFont="1" applyFill="1" applyBorder="1" applyAlignment="1">
      <alignment horizontal="center"/>
    </xf>
    <xf numFmtId="0" fontId="38" fillId="27" borderId="0" xfId="44" applyFont="1" applyFill="1" applyBorder="1"/>
    <xf numFmtId="0" fontId="38" fillId="27" borderId="0" xfId="52" applyNumberFormat="1" applyFont="1" applyFill="1" applyAlignment="1" applyProtection="1">
      <alignment horizontal="left"/>
    </xf>
    <xf numFmtId="0" fontId="39" fillId="27" borderId="0" xfId="52" applyNumberFormat="1" applyFont="1" applyFill="1" applyBorder="1" applyAlignment="1">
      <alignment horizontal="center"/>
    </xf>
    <xf numFmtId="0" fontId="39" fillId="27" borderId="0" xfId="44" applyFont="1" applyFill="1" applyBorder="1" applyAlignment="1" applyProtection="1">
      <alignment horizontal="center"/>
    </xf>
    <xf numFmtId="0" fontId="38" fillId="27" borderId="0" xfId="44" applyNumberFormat="1" applyFont="1" applyFill="1" applyBorder="1"/>
    <xf numFmtId="0" fontId="39" fillId="0" borderId="0" xfId="44" applyFont="1" applyFill="1" applyAlignment="1"/>
    <xf numFmtId="0" fontId="38" fillId="0" borderId="0" xfId="44" applyNumberFormat="1" applyFont="1" applyFill="1" applyBorder="1" applyAlignment="1" applyProtection="1">
      <alignment horizontal="center"/>
    </xf>
    <xf numFmtId="0" fontId="38" fillId="27" borderId="0" xfId="49" applyFont="1" applyFill="1"/>
    <xf numFmtId="0" fontId="38" fillId="27" borderId="0" xfId="49" applyFont="1" applyFill="1" applyAlignment="1"/>
    <xf numFmtId="49" fontId="38" fillId="27" borderId="0" xfId="49" applyNumberFormat="1" applyFont="1" applyFill="1" applyAlignment="1">
      <alignment horizontal="center"/>
    </xf>
    <xf numFmtId="0" fontId="38" fillId="27" borderId="0" xfId="49" applyFont="1" applyFill="1" applyBorder="1" applyAlignment="1"/>
    <xf numFmtId="0" fontId="38" fillId="27" borderId="0" xfId="49" applyNumberFormat="1" applyFont="1" applyFill="1"/>
    <xf numFmtId="0" fontId="38" fillId="27" borderId="0" xfId="49" applyFont="1" applyFill="1" applyAlignment="1">
      <alignment horizontal="left" vertical="top"/>
    </xf>
    <xf numFmtId="0" fontId="38" fillId="27" borderId="10" xfId="65" applyNumberFormat="1" applyFont="1" applyFill="1" applyBorder="1" applyAlignment="1">
      <alignment horizontal="right" wrapText="1"/>
    </xf>
    <xf numFmtId="0" fontId="38" fillId="27" borderId="0" xfId="44" applyNumberFormat="1" applyFont="1" applyFill="1" applyBorder="1" applyAlignment="1" applyProtection="1">
      <alignment horizontal="right" wrapText="1"/>
    </xf>
    <xf numFmtId="0" fontId="39" fillId="27" borderId="0" xfId="44" applyFont="1" applyFill="1" applyBorder="1" applyAlignment="1" applyProtection="1">
      <alignment horizontal="left"/>
    </xf>
    <xf numFmtId="0" fontId="38" fillId="27" borderId="10" xfId="44" applyNumberFormat="1" applyFont="1" applyFill="1" applyBorder="1" applyAlignment="1" applyProtection="1">
      <alignment horizontal="right" wrapText="1"/>
    </xf>
    <xf numFmtId="0" fontId="39" fillId="27" borderId="10" xfId="44" applyFont="1" applyFill="1" applyBorder="1" applyAlignment="1" applyProtection="1">
      <alignment horizontal="left"/>
    </xf>
    <xf numFmtId="0" fontId="39" fillId="27" borderId="10" xfId="49" applyFont="1" applyFill="1" applyBorder="1" applyAlignment="1">
      <alignment vertical="top" wrapText="1"/>
    </xf>
    <xf numFmtId="0" fontId="38" fillId="27" borderId="10" xfId="49" applyFont="1" applyFill="1" applyBorder="1" applyAlignment="1">
      <alignment horizontal="left" vertical="top"/>
    </xf>
    <xf numFmtId="0" fontId="38" fillId="27" borderId="0" xfId="49" applyFont="1" applyFill="1" applyBorder="1" applyAlignment="1">
      <alignment horizontal="left" vertical="top"/>
    </xf>
    <xf numFmtId="0" fontId="38" fillId="27" borderId="0" xfId="49" applyFont="1" applyFill="1" applyBorder="1" applyAlignment="1">
      <alignment horizontal="right" vertical="top"/>
    </xf>
    <xf numFmtId="0" fontId="38" fillId="27" borderId="0" xfId="49" applyNumberFormat="1" applyFont="1" applyFill="1" applyBorder="1"/>
    <xf numFmtId="0" fontId="38" fillId="27" borderId="0" xfId="49" applyFont="1" applyFill="1" applyAlignment="1">
      <alignment horizontal="right"/>
    </xf>
    <xf numFmtId="0" fontId="38" fillId="27" borderId="0" xfId="49" applyFont="1" applyFill="1" applyBorder="1" applyAlignment="1">
      <alignment vertical="top"/>
    </xf>
    <xf numFmtId="0" fontId="38" fillId="27" borderId="11" xfId="49" applyFont="1" applyFill="1" applyBorder="1" applyAlignment="1">
      <alignment horizontal="left" vertical="top"/>
    </xf>
    <xf numFmtId="43" fontId="38" fillId="27" borderId="11" xfId="65" applyFont="1" applyFill="1" applyBorder="1" applyAlignment="1">
      <alignment horizontal="right" wrapText="1"/>
    </xf>
    <xf numFmtId="0" fontId="38" fillId="27" borderId="11" xfId="65" applyNumberFormat="1" applyFont="1" applyFill="1" applyBorder="1" applyAlignment="1">
      <alignment horizontal="right" wrapText="1"/>
    </xf>
    <xf numFmtId="0" fontId="38" fillId="27" borderId="0" xfId="49" applyNumberFormat="1" applyFont="1" applyFill="1" applyBorder="1" applyAlignment="1" applyProtection="1">
      <alignment horizontal="right"/>
    </xf>
    <xf numFmtId="0" fontId="38" fillId="27" borderId="0" xfId="49" applyFont="1" applyFill="1" applyBorder="1" applyAlignment="1">
      <alignment horizontal="right" vertical="top" wrapText="1"/>
    </xf>
    <xf numFmtId="0" fontId="38" fillId="27" borderId="11" xfId="49" applyFont="1" applyFill="1" applyBorder="1" applyAlignment="1" applyProtection="1">
      <alignment horizontal="left" vertical="top" wrapText="1"/>
    </xf>
    <xf numFmtId="172" fontId="38" fillId="27" borderId="0" xfId="49" applyNumberFormat="1" applyFont="1" applyFill="1" applyBorder="1" applyAlignment="1">
      <alignment horizontal="right" vertical="top" wrapText="1"/>
    </xf>
    <xf numFmtId="0" fontId="38" fillId="27" borderId="0" xfId="49" applyNumberFormat="1" applyFont="1" applyFill="1" applyAlignment="1" applyProtection="1">
      <alignment horizontal="right"/>
    </xf>
    <xf numFmtId="176" fontId="39" fillId="27" borderId="0" xfId="49" applyNumberFormat="1" applyFont="1" applyFill="1" applyBorder="1" applyAlignment="1">
      <alignment horizontal="right" vertical="top" wrapText="1"/>
    </xf>
    <xf numFmtId="0" fontId="38" fillId="27" borderId="0" xfId="49" applyNumberFormat="1" applyFont="1" applyFill="1" applyBorder="1" applyAlignment="1">
      <alignment horizontal="right"/>
    </xf>
    <xf numFmtId="0" fontId="38" fillId="27" borderId="0" xfId="49" applyNumberFormat="1" applyFont="1" applyFill="1" applyAlignment="1">
      <alignment horizontal="right"/>
    </xf>
    <xf numFmtId="0" fontId="39" fillId="27" borderId="0" xfId="49" applyFont="1" applyFill="1" applyAlignment="1" applyProtection="1">
      <alignment horizontal="left" vertical="top" wrapText="1"/>
    </xf>
    <xf numFmtId="0" fontId="38" fillId="27" borderId="0" xfId="49" applyFont="1" applyFill="1" applyAlignment="1">
      <alignment horizontal="right" vertical="top" wrapText="1"/>
    </xf>
    <xf numFmtId="0" fontId="38" fillId="27" borderId="12" xfId="49" applyNumberFormat="1" applyFont="1" applyFill="1" applyBorder="1" applyAlignment="1" applyProtection="1">
      <alignment horizontal="right"/>
    </xf>
    <xf numFmtId="0" fontId="23" fillId="0" borderId="0" xfId="49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right"/>
    </xf>
    <xf numFmtId="0" fontId="39" fillId="0" borderId="0" xfId="49" applyFont="1" applyFill="1" applyBorder="1" applyAlignment="1" applyProtection="1"/>
    <xf numFmtId="0" fontId="23" fillId="0" borderId="0" xfId="50" applyNumberFormat="1" applyFont="1" applyFill="1" applyBorder="1" applyAlignment="1" applyProtection="1"/>
    <xf numFmtId="0" fontId="23" fillId="27" borderId="0" xfId="72" applyFont="1" applyFill="1" applyAlignment="1" applyProtection="1">
      <alignment vertical="top" wrapText="1"/>
    </xf>
    <xf numFmtId="0" fontId="23" fillId="27" borderId="0" xfId="72" applyNumberFormat="1" applyFont="1" applyFill="1" applyAlignment="1" applyProtection="1">
      <alignment vertical="top" wrapText="1"/>
    </xf>
    <xf numFmtId="0" fontId="22" fillId="27" borderId="0" xfId="44" applyFont="1" applyFill="1" applyBorder="1" applyAlignment="1" applyProtection="1"/>
    <xf numFmtId="0" fontId="22" fillId="27" borderId="0" xfId="44" applyNumberFormat="1" applyFont="1" applyFill="1" applyBorder="1" applyAlignment="1" applyProtection="1"/>
    <xf numFmtId="49" fontId="23" fillId="0" borderId="0" xfId="51" applyNumberFormat="1" applyFont="1" applyFill="1" applyBorder="1" applyAlignment="1" applyProtection="1">
      <alignment horizontal="center" vertical="top"/>
    </xf>
    <xf numFmtId="0" fontId="24" fillId="0" borderId="0" xfId="0" applyFont="1" applyFill="1" applyBorder="1" applyAlignment="1">
      <alignment horizontal="right"/>
    </xf>
    <xf numFmtId="0" fontId="39" fillId="0" borderId="0" xfId="44" applyFont="1" applyFill="1" applyBorder="1" applyAlignment="1" applyProtection="1">
      <alignment horizontal="center"/>
    </xf>
    <xf numFmtId="0" fontId="39" fillId="0" borderId="0" xfId="49" applyFont="1" applyFill="1" applyBorder="1" applyAlignment="1" applyProtection="1">
      <alignment horizontal="center"/>
    </xf>
    <xf numFmtId="0" fontId="25" fillId="0" borderId="0" xfId="0" applyFont="1" applyFill="1" applyBorder="1" applyAlignment="1">
      <alignment horizontal="right"/>
    </xf>
    <xf numFmtId="0" fontId="22" fillId="0" borderId="0" xfId="44" applyFont="1" applyFill="1" applyBorder="1" applyAlignment="1" applyProtection="1">
      <alignment horizontal="center"/>
    </xf>
    <xf numFmtId="0" fontId="22" fillId="27" borderId="0" xfId="44" applyFont="1" applyFill="1" applyBorder="1" applyAlignment="1" applyProtection="1">
      <alignment horizontal="center"/>
    </xf>
    <xf numFmtId="0" fontId="22" fillId="27" borderId="0" xfId="44" applyNumberFormat="1" applyFont="1" applyFill="1" applyBorder="1" applyAlignment="1" applyProtection="1">
      <alignment horizontal="center"/>
    </xf>
    <xf numFmtId="0" fontId="22" fillId="27" borderId="0" xfId="49" applyFont="1" applyFill="1" applyBorder="1" applyAlignment="1" applyProtection="1">
      <alignment horizontal="center"/>
    </xf>
    <xf numFmtId="0" fontId="22" fillId="0" borderId="0" xfId="44" applyNumberFormat="1" applyFont="1" applyFill="1" applyBorder="1" applyAlignment="1" applyProtection="1">
      <alignment horizontal="center"/>
    </xf>
    <xf numFmtId="0" fontId="39" fillId="0" borderId="0" xfId="44" applyNumberFormat="1" applyFont="1" applyFill="1" applyBorder="1" applyAlignment="1" applyProtection="1">
      <alignment horizontal="center"/>
    </xf>
    <xf numFmtId="0" fontId="23" fillId="27" borderId="0" xfId="50" applyNumberFormat="1" applyFont="1" applyFill="1" applyBorder="1" applyAlignment="1" applyProtection="1"/>
    <xf numFmtId="0" fontId="22" fillId="27" borderId="0" xfId="49" applyNumberFormat="1" applyFont="1" applyFill="1" applyBorder="1" applyAlignment="1"/>
    <xf numFmtId="0" fontId="25" fillId="0" borderId="13" xfId="0" applyFont="1" applyFill="1" applyBorder="1" applyAlignment="1">
      <alignment horizontal="right"/>
    </xf>
    <xf numFmtId="0" fontId="22" fillId="27" borderId="0" xfId="49" applyNumberFormat="1" applyFont="1" applyFill="1" applyBorder="1" applyAlignment="1" applyProtection="1">
      <alignment horizontal="left"/>
    </xf>
    <xf numFmtId="0" fontId="23" fillId="27" borderId="0" xfId="50" applyNumberFormat="1" applyFont="1" applyFill="1" applyBorder="1"/>
    <xf numFmtId="0" fontId="23" fillId="27" borderId="0" xfId="50" applyNumberFormat="1" applyFont="1" applyFill="1" applyBorder="1" applyAlignment="1" applyProtection="1">
      <alignment horizontal="left"/>
    </xf>
    <xf numFmtId="0" fontId="24" fillId="27" borderId="0" xfId="50" applyNumberFormat="1" applyFont="1" applyFill="1" applyBorder="1" applyAlignment="1" applyProtection="1">
      <alignment horizontal="left"/>
    </xf>
    <xf numFmtId="0" fontId="24" fillId="27" borderId="0" xfId="50" applyNumberFormat="1" applyFont="1" applyFill="1" applyBorder="1"/>
    <xf numFmtId="0" fontId="25" fillId="27" borderId="0" xfId="50" applyNumberFormat="1" applyFont="1" applyFill="1" applyBorder="1" applyAlignment="1" applyProtection="1">
      <alignment horizontal="right"/>
    </xf>
    <xf numFmtId="0" fontId="39" fillId="0" borderId="0" xfId="44" applyFont="1" applyFill="1" applyBorder="1" applyAlignment="1">
      <alignment horizontal="center"/>
    </xf>
    <xf numFmtId="0" fontId="39" fillId="0" borderId="0" xfId="44" applyNumberFormat="1" applyFont="1" applyFill="1" applyBorder="1" applyAlignment="1">
      <alignment horizontal="center"/>
    </xf>
    <xf numFmtId="0" fontId="23" fillId="0" borderId="0" xfId="44" applyNumberFormat="1" applyFont="1" applyFill="1" applyBorder="1" applyAlignment="1">
      <alignment horizontal="left"/>
    </xf>
    <xf numFmtId="167" fontId="23" fillId="0" borderId="0" xfId="73" applyNumberFormat="1" applyFont="1" applyFill="1" applyBorder="1" applyAlignment="1" applyProtection="1">
      <alignment horizontal="center"/>
    </xf>
    <xf numFmtId="0" fontId="23" fillId="0" borderId="0" xfId="73" applyNumberFormat="1" applyFont="1" applyFill="1" applyBorder="1" applyAlignment="1" applyProtection="1">
      <alignment horizontal="center"/>
    </xf>
    <xf numFmtId="0" fontId="23" fillId="0" borderId="0" xfId="73" applyNumberFormat="1" applyFont="1" applyFill="1" applyBorder="1"/>
    <xf numFmtId="0" fontId="23" fillId="0" borderId="0" xfId="0" applyNumberFormat="1" applyFont="1" applyFill="1" applyBorder="1" applyAlignment="1"/>
    <xf numFmtId="167" fontId="22" fillId="0" borderId="0" xfId="73" applyNumberFormat="1" applyFont="1" applyFill="1" applyBorder="1" applyAlignment="1" applyProtection="1"/>
    <xf numFmtId="0" fontId="22" fillId="0" borderId="0" xfId="44" applyNumberFormat="1" applyFont="1" applyFill="1" applyBorder="1" applyAlignment="1" applyProtection="1"/>
    <xf numFmtId="1" fontId="23" fillId="0" borderId="0" xfId="44" applyNumberFormat="1" applyFont="1" applyFill="1" applyBorder="1" applyAlignment="1" applyProtection="1">
      <alignment horizontal="center"/>
    </xf>
    <xf numFmtId="1" fontId="23" fillId="0" borderId="0" xfId="44" applyNumberFormat="1" applyFont="1" applyFill="1" applyBorder="1"/>
    <xf numFmtId="0" fontId="23" fillId="27" borderId="0" xfId="44" applyNumberFormat="1" applyFont="1" applyFill="1" applyBorder="1" applyAlignment="1" applyProtection="1">
      <alignment horizontal="left"/>
    </xf>
    <xf numFmtId="0" fontId="23" fillId="27" borderId="0" xfId="44" applyFont="1" applyFill="1" applyBorder="1" applyAlignment="1" applyProtection="1">
      <alignment horizontal="center"/>
    </xf>
    <xf numFmtId="0" fontId="23" fillId="27" borderId="0" xfId="44" applyNumberFormat="1" applyFont="1" applyFill="1" applyBorder="1" applyAlignment="1" applyProtection="1">
      <alignment horizontal="center"/>
    </xf>
    <xf numFmtId="0" fontId="2" fillId="27" borderId="0" xfId="0" applyFont="1" applyFill="1" applyAlignment="1"/>
    <xf numFmtId="0" fontId="22" fillId="0" borderId="0" xfId="49" applyFont="1" applyFill="1" applyBorder="1" applyAlignment="1"/>
    <xf numFmtId="0" fontId="38" fillId="0" borderId="0" xfId="44" applyFont="1" applyFill="1" applyBorder="1" applyAlignment="1" applyProtection="1">
      <alignment horizontal="center"/>
    </xf>
    <xf numFmtId="0" fontId="38" fillId="27" borderId="0" xfId="44" applyNumberFormat="1" applyFont="1" applyFill="1" applyBorder="1" applyAlignment="1" applyProtection="1">
      <alignment horizontal="right"/>
    </xf>
    <xf numFmtId="0" fontId="25" fillId="0" borderId="0" xfId="0" applyFont="1" applyFill="1" applyAlignment="1"/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49" applyFont="1" applyFill="1" applyAlignment="1"/>
    <xf numFmtId="0" fontId="23" fillId="0" borderId="13" xfId="51" applyFont="1" applyFill="1" applyBorder="1" applyProtection="1"/>
    <xf numFmtId="0" fontId="23" fillId="27" borderId="0" xfId="49" applyFont="1" applyFill="1" applyBorder="1" applyAlignment="1">
      <alignment horizontal="left" vertical="top" wrapText="1"/>
    </xf>
    <xf numFmtId="181" fontId="23" fillId="0" borderId="0" xfId="51" applyNumberFormat="1" applyFont="1" applyFill="1" applyBorder="1" applyProtection="1"/>
    <xf numFmtId="0" fontId="23" fillId="0" borderId="0" xfId="47" applyNumberFormat="1" applyFont="1" applyFill="1" applyBorder="1" applyProtection="1"/>
    <xf numFmtId="0" fontId="38" fillId="0" borderId="0" xfId="65" applyNumberFormat="1" applyFont="1" applyFill="1" applyBorder="1" applyProtection="1"/>
    <xf numFmtId="0" fontId="23" fillId="0" borderId="0" xfId="48" applyFont="1" applyFill="1" applyBorder="1" applyAlignment="1">
      <alignment horizontal="right"/>
    </xf>
    <xf numFmtId="0" fontId="23" fillId="0" borderId="0" xfId="48" applyNumberFormat="1" applyFont="1" applyFill="1" applyBorder="1"/>
    <xf numFmtId="0" fontId="22" fillId="0" borderId="0" xfId="44" applyNumberFormat="1" applyFont="1" applyFill="1" applyBorder="1"/>
    <xf numFmtId="43" fontId="23" fillId="27" borderId="0" xfId="51" applyNumberFormat="1" applyFont="1" applyFill="1" applyBorder="1" applyAlignment="1" applyProtection="1">
      <alignment horizontal="right"/>
    </xf>
    <xf numFmtId="0" fontId="38" fillId="0" borderId="0" xfId="51" applyNumberFormat="1" applyFont="1" applyFill="1" applyBorder="1" applyProtection="1"/>
    <xf numFmtId="0" fontId="38" fillId="0" borderId="0" xfId="51" applyNumberFormat="1" applyFont="1" applyFill="1" applyBorder="1" applyAlignment="1" applyProtection="1">
      <alignment horizontal="right"/>
    </xf>
    <xf numFmtId="0" fontId="38" fillId="0" borderId="0" xfId="44" applyFont="1" applyFill="1" applyBorder="1" applyAlignment="1">
      <alignment vertical="top"/>
    </xf>
    <xf numFmtId="0" fontId="38" fillId="0" borderId="0" xfId="44" applyFont="1" applyFill="1" applyBorder="1" applyAlignment="1">
      <alignment horizontal="right" vertical="top"/>
    </xf>
    <xf numFmtId="0" fontId="46" fillId="0" borderId="0" xfId="44" applyFont="1" applyFill="1" applyBorder="1" applyAlignment="1">
      <alignment vertical="top"/>
    </xf>
    <xf numFmtId="0" fontId="38" fillId="0" borderId="0" xfId="44" applyFont="1" applyFill="1" applyBorder="1" applyAlignment="1">
      <alignment horizontal="center" vertical="top" wrapText="1"/>
    </xf>
    <xf numFmtId="0" fontId="38" fillId="27" borderId="0" xfId="49" applyFont="1" applyFill="1" applyBorder="1"/>
    <xf numFmtId="43" fontId="23" fillId="0" borderId="0" xfId="65" applyNumberFormat="1" applyFont="1" applyFill="1" applyBorder="1" applyAlignment="1">
      <alignment horizontal="right" wrapText="1"/>
    </xf>
    <xf numFmtId="0" fontId="23" fillId="0" borderId="0" xfId="49" applyFont="1" applyFill="1" applyBorder="1" applyAlignment="1" applyProtection="1">
      <alignment vertical="justify" wrapText="1"/>
    </xf>
    <xf numFmtId="0" fontId="23" fillId="0" borderId="0" xfId="49" applyFont="1" applyFill="1" applyBorder="1" applyAlignment="1" applyProtection="1">
      <alignment horizontal="right" vertical="justify" wrapText="1"/>
    </xf>
    <xf numFmtId="0" fontId="23" fillId="27" borderId="0" xfId="0" applyNumberFormat="1" applyFont="1" applyFill="1" applyBorder="1" applyAlignment="1">
      <alignment vertical="justify"/>
    </xf>
    <xf numFmtId="49" fontId="23" fillId="25" borderId="0" xfId="49" applyNumberFormat="1" applyFont="1" applyFill="1" applyAlignment="1"/>
    <xf numFmtId="167" fontId="23" fillId="25" borderId="0" xfId="73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2" fillId="0" borderId="0" xfId="44" applyFont="1" applyFill="1" applyBorder="1" applyAlignment="1" applyProtection="1">
      <alignment horizontal="center"/>
    </xf>
    <xf numFmtId="0" fontId="22" fillId="0" borderId="0" xfId="44" applyFont="1" applyFill="1" applyAlignment="1" applyProtection="1">
      <alignment horizontal="center"/>
    </xf>
    <xf numFmtId="0" fontId="22" fillId="27" borderId="0" xfId="49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167" fontId="22" fillId="0" borderId="0" xfId="73" applyNumberFormat="1" applyFont="1" applyFill="1" applyBorder="1" applyAlignment="1" applyProtection="1">
      <alignment horizontal="center"/>
    </xf>
    <xf numFmtId="0" fontId="22" fillId="0" borderId="0" xfId="46" applyFont="1" applyFill="1" applyBorder="1" applyAlignment="1" applyProtection="1">
      <alignment horizontal="center" vertical="center" wrapText="1"/>
    </xf>
    <xf numFmtId="0" fontId="25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2" fillId="0" borderId="0" xfId="44" applyNumberFormat="1" applyFont="1" applyFill="1" applyBorder="1" applyAlignment="1" applyProtection="1">
      <alignment horizontal="center"/>
    </xf>
    <xf numFmtId="167" fontId="23" fillId="0" borderId="0" xfId="73" quotePrefix="1" applyFont="1" applyFill="1" applyBorder="1" applyAlignment="1">
      <alignment horizontal="left" vertical="top" wrapText="1"/>
    </xf>
    <xf numFmtId="49" fontId="23" fillId="0" borderId="0" xfId="44" applyNumberFormat="1" applyFont="1" applyFill="1" applyBorder="1" applyAlignment="1">
      <alignment vertical="center"/>
    </xf>
    <xf numFmtId="0" fontId="22" fillId="0" borderId="11" xfId="28" applyNumberFormat="1" applyFont="1" applyFill="1" applyBorder="1" applyAlignment="1" applyProtection="1">
      <alignment horizontal="right" wrapText="1"/>
    </xf>
    <xf numFmtId="0" fontId="23" fillId="27" borderId="0" xfId="49" applyNumberFormat="1" applyFont="1" applyFill="1" applyBorder="1" applyAlignment="1" applyProtection="1">
      <alignment horizontal="left" wrapText="1"/>
    </xf>
    <xf numFmtId="0" fontId="23" fillId="25" borderId="0" xfId="0" applyFont="1" applyFill="1" applyBorder="1" applyAlignment="1">
      <alignment vertical="top"/>
    </xf>
    <xf numFmtId="0" fontId="25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39" fillId="0" borderId="0" xfId="44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2" fillId="27" borderId="0" xfId="49" applyNumberFormat="1" applyFont="1" applyFill="1" applyAlignment="1">
      <alignment horizontal="center"/>
    </xf>
    <xf numFmtId="0" fontId="22" fillId="27" borderId="0" xfId="49" applyNumberFormat="1" applyFont="1" applyFill="1" applyAlignment="1" applyProtection="1">
      <alignment horizontal="center"/>
    </xf>
    <xf numFmtId="165" fontId="22" fillId="0" borderId="0" xfId="28" applyFont="1" applyFill="1" applyBorder="1" applyAlignment="1">
      <alignment horizontal="right"/>
    </xf>
    <xf numFmtId="0" fontId="23" fillId="27" borderId="0" xfId="44" applyFont="1" applyFill="1" applyBorder="1" applyAlignment="1">
      <alignment wrapText="1"/>
    </xf>
    <xf numFmtId="176" fontId="23" fillId="27" borderId="0" xfId="44" applyNumberFormat="1" applyFont="1" applyFill="1" applyBorder="1" applyAlignment="1">
      <alignment horizontal="right" vertical="top"/>
    </xf>
    <xf numFmtId="165" fontId="23" fillId="27" borderId="0" xfId="28" applyFont="1" applyFill="1" applyBorder="1" applyAlignment="1" applyProtection="1">
      <alignment horizontal="right" wrapText="1"/>
    </xf>
    <xf numFmtId="0" fontId="23" fillId="27" borderId="0" xfId="65" quotePrefix="1" applyNumberFormat="1" applyFont="1" applyFill="1" applyBorder="1" applyAlignment="1" applyProtection="1">
      <alignment horizontal="left" wrapText="1"/>
    </xf>
    <xf numFmtId="165" fontId="23" fillId="27" borderId="10" xfId="28" applyFont="1" applyFill="1" applyBorder="1" applyAlignment="1" applyProtection="1">
      <alignment vertical="center"/>
    </xf>
    <xf numFmtId="43" fontId="23" fillId="0" borderId="0" xfId="65" applyFont="1" applyFill="1" applyBorder="1" applyAlignment="1" applyProtection="1">
      <alignment horizontal="left" wrapText="1"/>
    </xf>
    <xf numFmtId="0" fontId="23" fillId="0" borderId="0" xfId="65" quotePrefix="1" applyNumberFormat="1" applyFont="1" applyFill="1" applyBorder="1" applyAlignment="1" applyProtection="1">
      <alignment horizontal="right" wrapText="1"/>
    </xf>
    <xf numFmtId="165" fontId="23" fillId="0" borderId="10" xfId="28" applyFont="1" applyFill="1" applyBorder="1" applyAlignment="1" applyProtection="1">
      <alignment horizontal="right"/>
    </xf>
    <xf numFmtId="0" fontId="22" fillId="27" borderId="0" xfId="47" applyFont="1" applyFill="1" applyAlignment="1" applyProtection="1">
      <alignment horizontal="center"/>
    </xf>
    <xf numFmtId="0" fontId="23" fillId="27" borderId="0" xfId="50" applyNumberFormat="1" applyFont="1" applyFill="1" applyBorder="1" applyAlignment="1" applyProtection="1">
      <alignment horizontal="center"/>
    </xf>
    <xf numFmtId="0" fontId="25" fillId="0" borderId="0" xfId="0" applyFont="1" applyFill="1" applyBorder="1" applyAlignment="1">
      <alignment horizontal="right"/>
    </xf>
    <xf numFmtId="0" fontId="23" fillId="27" borderId="0" xfId="44" applyFont="1" applyFill="1" applyBorder="1" applyAlignment="1" applyProtection="1">
      <alignment horizontal="left" vertical="justify"/>
    </xf>
    <xf numFmtId="0" fontId="38" fillId="27" borderId="0" xfId="65" applyNumberFormat="1" applyFont="1" applyFill="1" applyBorder="1" applyAlignment="1" applyProtection="1">
      <alignment horizontal="left" wrapText="1"/>
    </xf>
    <xf numFmtId="0" fontId="25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39" fillId="0" borderId="0" xfId="49" applyFont="1" applyFill="1" applyBorder="1" applyAlignment="1" applyProtection="1">
      <alignment horizontal="center"/>
    </xf>
    <xf numFmtId="0" fontId="39" fillId="0" borderId="0" xfId="49" applyNumberFormat="1" applyFont="1" applyFill="1" applyBorder="1" applyAlignment="1" applyProtection="1">
      <alignment horizontal="center"/>
    </xf>
    <xf numFmtId="168" fontId="38" fillId="27" borderId="0" xfId="44" applyNumberFormat="1" applyFont="1" applyFill="1" applyAlignment="1">
      <alignment horizontal="center" vertical="top" wrapText="1"/>
    </xf>
    <xf numFmtId="0" fontId="23" fillId="0" borderId="0" xfId="49" applyFont="1" applyFill="1" applyBorder="1" applyAlignment="1">
      <alignment horizontal="left" vertical="top"/>
    </xf>
    <xf numFmtId="0" fontId="23" fillId="27" borderId="0" xfId="65" applyNumberFormat="1" applyFont="1" applyFill="1" applyBorder="1" applyAlignment="1" applyProtection="1">
      <alignment horizontal="left" wrapText="1"/>
    </xf>
    <xf numFmtId="165" fontId="23" fillId="27" borderId="10" xfId="28" applyFont="1" applyFill="1" applyBorder="1" applyAlignment="1" applyProtection="1">
      <alignment horizontal="right" wrapText="1"/>
    </xf>
    <xf numFmtId="165" fontId="23" fillId="27" borderId="11" xfId="28" applyFont="1" applyFill="1" applyBorder="1" applyAlignment="1" applyProtection="1">
      <alignment horizontal="right" wrapText="1"/>
    </xf>
    <xf numFmtId="0" fontId="23" fillId="0" borderId="0" xfId="65" applyNumberFormat="1" applyFont="1" applyFill="1" applyBorder="1" applyAlignment="1" applyProtection="1">
      <alignment horizontal="left" wrapText="1"/>
    </xf>
    <xf numFmtId="165" fontId="23" fillId="27" borderId="0" xfId="28" applyFont="1" applyFill="1" applyAlignment="1" applyProtection="1">
      <alignment horizontal="right" wrapText="1"/>
    </xf>
    <xf numFmtId="43" fontId="23" fillId="27" borderId="0" xfId="65" applyFont="1" applyFill="1" applyAlignment="1" applyProtection="1">
      <alignment horizontal="left" wrapText="1"/>
    </xf>
    <xf numFmtId="0" fontId="23" fillId="27" borderId="0" xfId="65" applyNumberFormat="1" applyFont="1" applyFill="1" applyBorder="1" applyAlignment="1">
      <alignment horizontal="left" wrapText="1"/>
    </xf>
    <xf numFmtId="0" fontId="23" fillId="27" borderId="0" xfId="65" applyNumberFormat="1" applyFont="1" applyFill="1" applyAlignment="1" applyProtection="1">
      <alignment horizontal="left" wrapText="1"/>
    </xf>
    <xf numFmtId="165" fontId="23" fillId="27" borderId="0" xfId="28" applyFont="1" applyFill="1" applyBorder="1" applyAlignment="1" applyProtection="1">
      <alignment horizontal="right"/>
    </xf>
    <xf numFmtId="0" fontId="23" fillId="27" borderId="0" xfId="49" applyFont="1" applyFill="1" applyBorder="1" applyAlignment="1">
      <alignment horizontal="left" vertical="top" wrapText="1"/>
    </xf>
    <xf numFmtId="0" fontId="23" fillId="27" borderId="0" xfId="49" applyFont="1" applyFill="1" applyBorder="1" applyAlignment="1">
      <alignment horizontal="left" vertical="top"/>
    </xf>
    <xf numFmtId="0" fontId="38" fillId="0" borderId="0" xfId="65" applyNumberFormat="1" applyFont="1" applyFill="1" applyBorder="1" applyAlignment="1" applyProtection="1">
      <alignment horizontal="left" wrapText="1"/>
    </xf>
    <xf numFmtId="43" fontId="38" fillId="0" borderId="0" xfId="65" applyFont="1" applyFill="1" applyBorder="1" applyAlignment="1" applyProtection="1">
      <alignment horizontal="left" wrapText="1"/>
    </xf>
    <xf numFmtId="43" fontId="23" fillId="27" borderId="0" xfId="65" applyFont="1" applyFill="1" applyAlignment="1">
      <alignment horizontal="left" wrapText="1"/>
    </xf>
    <xf numFmtId="165" fontId="23" fillId="27" borderId="10" xfId="28" applyFont="1" applyFill="1" applyBorder="1" applyAlignment="1" applyProtection="1">
      <alignment horizontal="right"/>
    </xf>
    <xf numFmtId="0" fontId="22" fillId="27" borderId="0" xfId="49" applyFont="1" applyFill="1" applyBorder="1" applyAlignment="1" applyProtection="1">
      <alignment horizontal="left" vertical="top"/>
    </xf>
    <xf numFmtId="165" fontId="23" fillId="27" borderId="0" xfId="28" applyFont="1" applyFill="1" applyAlignment="1" applyProtection="1">
      <alignment horizontal="right"/>
    </xf>
    <xf numFmtId="49" fontId="23" fillId="0" borderId="0" xfId="44" applyNumberFormat="1" applyFont="1" applyFill="1" applyBorder="1" applyAlignment="1"/>
    <xf numFmtId="165" fontId="23" fillId="0" borderId="10" xfId="28" applyFont="1" applyFill="1" applyBorder="1" applyAlignment="1" applyProtection="1">
      <alignment horizontal="right" wrapText="1"/>
    </xf>
    <xf numFmtId="165" fontId="23" fillId="0" borderId="0" xfId="28" applyFont="1" applyFill="1" applyBorder="1" applyAlignment="1" applyProtection="1">
      <alignment horizontal="right" wrapText="1"/>
    </xf>
    <xf numFmtId="165" fontId="23" fillId="0" borderId="11" xfId="28" applyFont="1" applyFill="1" applyBorder="1" applyAlignment="1" applyProtection="1">
      <alignment horizontal="right" wrapText="1"/>
    </xf>
    <xf numFmtId="165" fontId="23" fillId="0" borderId="0" xfId="28" applyFont="1" applyFill="1" applyAlignment="1" applyProtection="1">
      <alignment horizontal="right" wrapText="1"/>
    </xf>
    <xf numFmtId="0" fontId="23" fillId="0" borderId="0" xfId="52" applyNumberFormat="1" applyFont="1" applyFill="1" applyBorder="1" applyAlignment="1" applyProtection="1">
      <alignment horizontal="left" vertical="top"/>
    </xf>
    <xf numFmtId="0" fontId="25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3" fillId="27" borderId="0" xfId="49" applyFont="1" applyFill="1" applyBorder="1" applyAlignment="1">
      <alignment horizontal="left" vertical="top" wrapText="1"/>
    </xf>
    <xf numFmtId="0" fontId="22" fillId="0" borderId="0" xfId="49" applyFont="1" applyFill="1" applyBorder="1" applyAlignment="1" applyProtection="1">
      <alignment horizontal="center"/>
    </xf>
    <xf numFmtId="165" fontId="38" fillId="0" borderId="0" xfId="28" applyFont="1" applyFill="1" applyBorder="1" applyAlignment="1" applyProtection="1">
      <alignment horizontal="right" wrapText="1"/>
    </xf>
    <xf numFmtId="0" fontId="23" fillId="0" borderId="0" xfId="49" applyFont="1" applyFill="1" applyAlignment="1">
      <alignment horizontal="left" vertical="top" wrapText="1"/>
    </xf>
    <xf numFmtId="0" fontId="23" fillId="0" borderId="0" xfId="44" applyFont="1" applyFill="1" applyBorder="1" applyAlignment="1">
      <alignment horizontal="left" vertical="top" wrapText="1"/>
    </xf>
    <xf numFmtId="165" fontId="23" fillId="27" borderId="10" xfId="28" applyFont="1" applyFill="1" applyBorder="1" applyAlignment="1">
      <alignment horizontal="right" wrapText="1"/>
    </xf>
    <xf numFmtId="0" fontId="38" fillId="0" borderId="0" xfId="50" applyNumberFormat="1" applyFont="1" applyFill="1" applyBorder="1" applyAlignment="1" applyProtection="1">
      <alignment horizontal="right" wrapText="1"/>
    </xf>
    <xf numFmtId="165" fontId="22" fillId="0" borderId="0" xfId="28" applyFont="1" applyFill="1" applyBorder="1" applyAlignment="1" applyProtection="1">
      <alignment horizontal="right" wrapText="1"/>
    </xf>
    <xf numFmtId="0" fontId="25" fillId="0" borderId="12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0" fontId="23" fillId="0" borderId="11" xfId="0" applyFont="1" applyFill="1" applyBorder="1"/>
    <xf numFmtId="0" fontId="25" fillId="0" borderId="12" xfId="0" applyNumberFormat="1" applyFont="1" applyFill="1" applyBorder="1" applyAlignment="1">
      <alignment horizontal="right"/>
    </xf>
    <xf numFmtId="0" fontId="25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right"/>
    </xf>
    <xf numFmtId="0" fontId="22" fillId="0" borderId="0" xfId="49" applyFont="1" applyFill="1" applyBorder="1" applyAlignment="1">
      <alignment horizontal="center"/>
    </xf>
    <xf numFmtId="0" fontId="22" fillId="0" borderId="0" xfId="49" applyFont="1" applyFill="1" applyAlignment="1">
      <alignment horizontal="center"/>
    </xf>
    <xf numFmtId="0" fontId="39" fillId="0" borderId="0" xfId="49" applyFont="1" applyFill="1" applyAlignment="1" applyProtection="1">
      <alignment horizontal="center"/>
    </xf>
    <xf numFmtId="0" fontId="25" fillId="0" borderId="0" xfId="0" applyFont="1" applyFill="1" applyBorder="1" applyAlignment="1">
      <alignment horizontal="right"/>
    </xf>
    <xf numFmtId="0" fontId="23" fillId="0" borderId="10" xfId="48" applyNumberFormat="1" applyFont="1" applyFill="1" applyBorder="1" applyAlignment="1">
      <alignment horizontal="right"/>
    </xf>
    <xf numFmtId="0" fontId="23" fillId="25" borderId="0" xfId="52" applyFont="1" applyFill="1" applyAlignment="1"/>
    <xf numFmtId="0" fontId="23" fillId="25" borderId="0" xfId="52" applyFont="1" applyFill="1"/>
    <xf numFmtId="0" fontId="38" fillId="30" borderId="0" xfId="44" applyFont="1" applyFill="1" applyAlignment="1"/>
    <xf numFmtId="0" fontId="38" fillId="30" borderId="0" xfId="44" applyFont="1" applyFill="1" applyAlignment="1">
      <alignment horizontal="right"/>
    </xf>
    <xf numFmtId="0" fontId="38" fillId="30" borderId="0" xfId="44" applyFont="1" applyFill="1"/>
    <xf numFmtId="0" fontId="23" fillId="30" borderId="0" xfId="44" applyFont="1" applyFill="1"/>
    <xf numFmtId="0" fontId="23" fillId="0" borderId="17" xfId="65" applyNumberFormat="1" applyFont="1" applyFill="1" applyBorder="1" applyAlignment="1" applyProtection="1">
      <alignment horizontal="right" wrapText="1"/>
    </xf>
    <xf numFmtId="0" fontId="23" fillId="27" borderId="0" xfId="47" applyFont="1" applyFill="1" applyBorder="1" applyAlignment="1" applyProtection="1">
      <alignment horizontal="left" vertical="top" wrapText="1"/>
    </xf>
    <xf numFmtId="0" fontId="23" fillId="0" borderId="0" xfId="49" applyFont="1" applyFill="1" applyBorder="1" applyAlignment="1">
      <alignment horizontal="left" vertical="top"/>
    </xf>
    <xf numFmtId="0" fontId="23" fillId="0" borderId="0" xfId="44" applyFont="1" applyFill="1" applyAlignment="1">
      <alignment horizontal="left"/>
    </xf>
    <xf numFmtId="0" fontId="23" fillId="27" borderId="0" xfId="44" applyFont="1" applyFill="1" applyAlignment="1">
      <alignment horizontal="center"/>
    </xf>
    <xf numFmtId="0" fontId="23" fillId="0" borderId="0" xfId="49" applyNumberFormat="1" applyFont="1" applyFill="1" applyAlignment="1" applyProtection="1">
      <alignment horizontal="right" vertical="top"/>
    </xf>
    <xf numFmtId="165" fontId="23" fillId="0" borderId="0" xfId="28" applyFont="1" applyFill="1" applyBorder="1" applyAlignment="1">
      <alignment horizontal="right"/>
    </xf>
    <xf numFmtId="165" fontId="23" fillId="0" borderId="10" xfId="28" applyFont="1" applyFill="1" applyBorder="1" applyAlignment="1">
      <alignment horizontal="right"/>
    </xf>
    <xf numFmtId="165" fontId="23" fillId="0" borderId="0" xfId="28" applyFont="1" applyFill="1" applyBorder="1" applyAlignment="1">
      <alignment horizontal="right" wrapText="1"/>
    </xf>
    <xf numFmtId="0" fontId="22" fillId="0" borderId="0" xfId="0" applyFont="1" applyFill="1" applyBorder="1" applyAlignment="1">
      <alignment horizontal="right" wrapText="1"/>
    </xf>
    <xf numFmtId="165" fontId="23" fillId="0" borderId="10" xfId="28" applyFont="1" applyFill="1" applyBorder="1" applyAlignment="1">
      <alignment horizontal="right" wrapText="1"/>
    </xf>
    <xf numFmtId="165" fontId="23" fillId="0" borderId="0" xfId="28" applyFont="1" applyFill="1" applyBorder="1" applyAlignment="1" applyProtection="1">
      <alignment horizontal="right"/>
    </xf>
    <xf numFmtId="165" fontId="23" fillId="0" borderId="0" xfId="28" applyFont="1" applyFill="1" applyAlignment="1">
      <alignment horizontal="right"/>
    </xf>
    <xf numFmtId="165" fontId="23" fillId="0" borderId="0" xfId="28" applyFont="1" applyFill="1" applyAlignment="1" applyProtection="1">
      <alignment horizontal="right"/>
    </xf>
    <xf numFmtId="0" fontId="22" fillId="0" borderId="0" xfId="49" applyNumberFormat="1" applyFont="1" applyFill="1" applyBorder="1" applyAlignment="1" applyProtection="1">
      <alignment horizontal="left"/>
    </xf>
    <xf numFmtId="0" fontId="25" fillId="0" borderId="0" xfId="0" applyFont="1" applyFill="1" applyAlignment="1">
      <alignment horizontal="left"/>
    </xf>
    <xf numFmtId="0" fontId="24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183" fontId="23" fillId="0" borderId="0" xfId="49" applyNumberFormat="1" applyFont="1" applyFill="1" applyAlignment="1" applyProtection="1">
      <alignment horizontal="left"/>
    </xf>
    <xf numFmtId="183" fontId="23" fillId="0" borderId="0" xfId="49" applyNumberFormat="1" applyFont="1" applyFill="1" applyBorder="1" applyAlignment="1" applyProtection="1">
      <alignment horizontal="left"/>
    </xf>
    <xf numFmtId="183" fontId="23" fillId="0" borderId="0" xfId="49" applyNumberFormat="1" applyFont="1" applyFill="1" applyAlignment="1">
      <alignment horizontal="left"/>
    </xf>
    <xf numFmtId="183" fontId="23" fillId="0" borderId="0" xfId="49" applyNumberFormat="1" applyFont="1" applyFill="1" applyBorder="1" applyAlignment="1">
      <alignment horizontal="left"/>
    </xf>
    <xf numFmtId="43" fontId="23" fillId="0" borderId="0" xfId="65" applyFont="1" applyFill="1" applyAlignment="1" applyProtection="1">
      <alignment horizontal="left" wrapText="1"/>
    </xf>
    <xf numFmtId="183" fontId="23" fillId="0" borderId="0" xfId="65" applyNumberFormat="1" applyFont="1" applyFill="1" applyBorder="1" applyAlignment="1" applyProtection="1">
      <alignment horizontal="left" wrapText="1"/>
    </xf>
    <xf numFmtId="0" fontId="23" fillId="0" borderId="0" xfId="49" applyNumberFormat="1" applyFont="1" applyFill="1" applyBorder="1" applyAlignment="1">
      <alignment horizontal="left"/>
    </xf>
    <xf numFmtId="183" fontId="23" fillId="0" borderId="0" xfId="52" applyNumberFormat="1" applyFont="1" applyFill="1" applyBorder="1" applyAlignment="1">
      <alignment horizontal="left"/>
    </xf>
    <xf numFmtId="0" fontId="23" fillId="0" borderId="0" xfId="52" applyNumberFormat="1" applyFont="1" applyFill="1" applyAlignment="1" applyProtection="1">
      <alignment horizontal="left"/>
    </xf>
    <xf numFmtId="0" fontId="23" fillId="0" borderId="0" xfId="52" applyNumberFormat="1" applyFont="1" applyFill="1" applyBorder="1" applyAlignment="1" applyProtection="1">
      <alignment horizontal="left"/>
    </xf>
    <xf numFmtId="183" fontId="23" fillId="0" borderId="0" xfId="52" applyNumberFormat="1" applyFont="1" applyFill="1" applyAlignment="1">
      <alignment horizontal="left"/>
    </xf>
    <xf numFmtId="0" fontId="23" fillId="0" borderId="0" xfId="65" applyNumberFormat="1" applyFont="1" applyFill="1" applyBorder="1" applyAlignment="1">
      <alignment horizontal="left" wrapText="1"/>
    </xf>
    <xf numFmtId="0" fontId="22" fillId="0" borderId="0" xfId="46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horizontal="left"/>
    </xf>
    <xf numFmtId="0" fontId="23" fillId="0" borderId="0" xfId="47" applyNumberFormat="1" applyFont="1" applyFill="1" applyAlignment="1" applyProtection="1">
      <alignment horizontal="left"/>
    </xf>
    <xf numFmtId="165" fontId="38" fillId="0" borderId="10" xfId="28" applyFont="1" applyFill="1" applyBorder="1" applyAlignment="1" applyProtection="1">
      <alignment horizontal="right" wrapText="1"/>
    </xf>
    <xf numFmtId="165" fontId="38" fillId="0" borderId="11" xfId="28" applyFont="1" applyFill="1" applyBorder="1" applyAlignment="1" applyProtection="1">
      <alignment horizontal="right" wrapText="1"/>
    </xf>
    <xf numFmtId="0" fontId="23" fillId="0" borderId="0" xfId="44" applyFont="1" applyFill="1" applyBorder="1" applyAlignment="1">
      <alignment horizontal="center" vertical="top" wrapText="1"/>
    </xf>
    <xf numFmtId="0" fontId="23" fillId="27" borderId="0" xfId="74" applyFont="1" applyFill="1" applyAlignment="1">
      <alignment horizontal="right" vertical="top" wrapText="1"/>
    </xf>
    <xf numFmtId="0" fontId="23" fillId="27" borderId="0" xfId="58" applyFont="1" applyFill="1" applyBorder="1" applyAlignment="1" applyProtection="1">
      <alignment horizontal="left" vertical="top" wrapText="1"/>
    </xf>
    <xf numFmtId="165" fontId="23" fillId="27" borderId="0" xfId="28" applyFont="1" applyFill="1" applyAlignment="1">
      <alignment horizontal="right"/>
    </xf>
    <xf numFmtId="165" fontId="23" fillId="27" borderId="0" xfId="28" applyFont="1" applyFill="1" applyBorder="1" applyAlignment="1">
      <alignment horizontal="right"/>
    </xf>
    <xf numFmtId="0" fontId="23" fillId="27" borderId="0" xfId="44" applyFont="1" applyFill="1" applyBorder="1" applyAlignment="1">
      <alignment horizontal="left" vertical="top"/>
    </xf>
    <xf numFmtId="165" fontId="23" fillId="0" borderId="11" xfId="28" applyFont="1" applyFill="1" applyBorder="1" applyAlignment="1" applyProtection="1">
      <alignment horizontal="right"/>
    </xf>
    <xf numFmtId="0" fontId="23" fillId="0" borderId="0" xfId="48" applyNumberFormat="1" applyFont="1" applyFill="1" applyAlignment="1">
      <alignment horizontal="left"/>
    </xf>
    <xf numFmtId="0" fontId="23" fillId="0" borderId="0" xfId="48" applyNumberFormat="1" applyFont="1" applyFill="1" applyBorder="1" applyAlignment="1">
      <alignment horizontal="left"/>
    </xf>
    <xf numFmtId="0" fontId="23" fillId="0" borderId="0" xfId="48" applyNumberFormat="1" applyFont="1" applyFill="1" applyBorder="1" applyAlignment="1" applyProtection="1">
      <alignment horizontal="left"/>
    </xf>
    <xf numFmtId="0" fontId="23" fillId="0" borderId="0" xfId="52" applyNumberFormat="1" applyFont="1" applyFill="1" applyBorder="1" applyAlignment="1">
      <alignment horizontal="left"/>
    </xf>
    <xf numFmtId="0" fontId="23" fillId="0" borderId="0" xfId="52" applyNumberFormat="1" applyFont="1" applyFill="1" applyAlignment="1">
      <alignment horizontal="left"/>
    </xf>
    <xf numFmtId="43" fontId="23" fillId="0" borderId="18" xfId="65" applyFont="1" applyFill="1" applyBorder="1" applyAlignment="1" applyProtection="1">
      <alignment horizontal="left" wrapText="1"/>
    </xf>
    <xf numFmtId="0" fontId="23" fillId="0" borderId="0" xfId="48" applyFont="1" applyFill="1" applyBorder="1" applyAlignment="1">
      <alignment horizontal="left"/>
    </xf>
    <xf numFmtId="0" fontId="23" fillId="0" borderId="0" xfId="44" applyFont="1" applyFill="1" applyBorder="1" applyAlignment="1">
      <alignment horizontal="left" vertical="top" wrapText="1"/>
    </xf>
    <xf numFmtId="0" fontId="23" fillId="0" borderId="0" xfId="49" applyFont="1" applyFill="1" applyBorder="1" applyAlignment="1">
      <alignment horizontal="left" vertical="top" wrapText="1"/>
    </xf>
    <xf numFmtId="0" fontId="22" fillId="27" borderId="0" xfId="49" applyNumberFormat="1" applyFont="1" applyFill="1" applyBorder="1" applyAlignment="1">
      <alignment horizontal="center"/>
    </xf>
    <xf numFmtId="0" fontId="23" fillId="27" borderId="0" xfId="49" applyFont="1" applyFill="1" applyAlignment="1">
      <alignment horizontal="left" vertical="top" wrapText="1"/>
    </xf>
    <xf numFmtId="0" fontId="23" fillId="27" borderId="0" xfId="49" applyFont="1" applyFill="1" applyBorder="1" applyAlignment="1">
      <alignment horizontal="left" vertical="top" wrapText="1"/>
    </xf>
    <xf numFmtId="0" fontId="22" fillId="27" borderId="0" xfId="49" applyFont="1" applyFill="1" applyBorder="1" applyAlignment="1" applyProtection="1">
      <alignment horizontal="center"/>
    </xf>
    <xf numFmtId="0" fontId="23" fillId="27" borderId="0" xfId="49" applyFont="1" applyFill="1" applyBorder="1" applyAlignment="1">
      <alignment horizontal="left" vertical="top"/>
    </xf>
    <xf numFmtId="0" fontId="38" fillId="0" borderId="0" xfId="44" applyFont="1" applyFill="1" applyBorder="1" applyAlignment="1">
      <alignment horizontal="left" vertical="top" wrapText="1"/>
    </xf>
    <xf numFmtId="0" fontId="23" fillId="0" borderId="0" xfId="44" applyFont="1" applyFill="1" applyAlignment="1">
      <alignment horizontal="left"/>
    </xf>
    <xf numFmtId="0" fontId="23" fillId="0" borderId="0" xfId="72" applyFont="1" applyFill="1" applyBorder="1" applyAlignment="1">
      <alignment horizontal="center" vertical="top" wrapText="1"/>
    </xf>
    <xf numFmtId="0" fontId="23" fillId="0" borderId="0" xfId="72" applyFont="1" applyFill="1" applyBorder="1" applyAlignment="1">
      <alignment horizontal="left" vertical="top" wrapText="1"/>
    </xf>
    <xf numFmtId="0" fontId="23" fillId="0" borderId="0" xfId="44" applyFont="1" applyFill="1" applyBorder="1" applyAlignment="1" applyProtection="1">
      <alignment horizontal="left" vertical="top" wrapText="1"/>
    </xf>
    <xf numFmtId="0" fontId="23" fillId="0" borderId="0" xfId="49" applyFont="1" applyFill="1" applyBorder="1" applyAlignment="1" applyProtection="1">
      <alignment horizontal="center" vertical="justify" wrapText="1"/>
    </xf>
    <xf numFmtId="0" fontId="22" fillId="27" borderId="0" xfId="49" applyNumberFormat="1" applyFont="1" applyFill="1" applyBorder="1" applyAlignment="1" applyProtection="1">
      <alignment horizontal="center"/>
    </xf>
    <xf numFmtId="0" fontId="23" fillId="27" borderId="0" xfId="49" applyFont="1" applyFill="1" applyBorder="1" applyAlignment="1">
      <alignment horizontal="left"/>
    </xf>
    <xf numFmtId="0" fontId="23" fillId="27" borderId="0" xfId="44" applyFont="1" applyFill="1" applyAlignment="1">
      <alignment horizontal="center"/>
    </xf>
    <xf numFmtId="0" fontId="38" fillId="0" borderId="0" xfId="48" applyFont="1" applyFill="1" applyBorder="1" applyAlignment="1">
      <alignment horizontal="left" vertical="top" wrapText="1"/>
    </xf>
    <xf numFmtId="0" fontId="39" fillId="27" borderId="0" xfId="44" applyNumberFormat="1" applyFont="1" applyFill="1" applyBorder="1" applyAlignment="1" applyProtection="1">
      <alignment horizontal="center"/>
    </xf>
    <xf numFmtId="0" fontId="39" fillId="27" borderId="0" xfId="49" applyNumberFormat="1" applyFont="1" applyFill="1" applyBorder="1" applyAlignment="1" applyProtection="1">
      <alignment horizontal="center"/>
    </xf>
    <xf numFmtId="165" fontId="22" fillId="0" borderId="0" xfId="28" applyFont="1" applyFill="1" applyBorder="1" applyAlignment="1">
      <alignment horizontal="right" wrapText="1"/>
    </xf>
    <xf numFmtId="0" fontId="23" fillId="27" borderId="0" xfId="49" applyNumberFormat="1" applyFont="1" applyFill="1" applyBorder="1" applyAlignment="1">
      <alignment horizontal="left" wrapText="1"/>
    </xf>
    <xf numFmtId="43" fontId="23" fillId="27" borderId="0" xfId="65" applyFont="1" applyFill="1" applyBorder="1" applyAlignment="1">
      <alignment horizontal="left" wrapText="1"/>
    </xf>
    <xf numFmtId="0" fontId="22" fillId="27" borderId="0" xfId="0" applyNumberFormat="1" applyFont="1" applyFill="1" applyBorder="1" applyAlignment="1" applyProtection="1">
      <alignment horizontal="left"/>
    </xf>
    <xf numFmtId="0" fontId="23" fillId="27" borderId="0" xfId="51" applyNumberFormat="1" applyFont="1" applyFill="1" applyAlignment="1" applyProtection="1">
      <alignment horizontal="left"/>
    </xf>
    <xf numFmtId="165" fontId="23" fillId="27" borderId="0" xfId="28" applyFont="1" applyFill="1" applyAlignment="1">
      <alignment horizontal="right" wrapText="1"/>
    </xf>
    <xf numFmtId="165" fontId="23" fillId="27" borderId="0" xfId="28" applyFont="1" applyFill="1" applyBorder="1" applyAlignment="1">
      <alignment horizontal="right" wrapText="1"/>
    </xf>
    <xf numFmtId="0" fontId="23" fillId="27" borderId="0" xfId="49" applyFont="1" applyFill="1" applyBorder="1" applyAlignment="1">
      <alignment horizontal="center" vertical="top"/>
    </xf>
    <xf numFmtId="0" fontId="22" fillId="0" borderId="0" xfId="28" applyNumberFormat="1" applyFont="1" applyFill="1" applyBorder="1" applyAlignment="1">
      <alignment horizontal="right"/>
    </xf>
    <xf numFmtId="49" fontId="38" fillId="27" borderId="0" xfId="49" applyNumberFormat="1" applyFont="1" applyFill="1" applyBorder="1" applyAlignment="1">
      <alignment horizontal="right" vertical="top"/>
    </xf>
    <xf numFmtId="49" fontId="38" fillId="27" borderId="0" xfId="49" applyNumberFormat="1" applyFont="1" applyFill="1" applyBorder="1" applyAlignment="1">
      <alignment horizontal="right" vertical="top" wrapText="1"/>
    </xf>
    <xf numFmtId="0" fontId="38" fillId="0" borderId="0" xfId="44" applyNumberFormat="1" applyFont="1" applyFill="1" applyBorder="1" applyAlignment="1">
      <alignment horizontal="center"/>
    </xf>
    <xf numFmtId="0" fontId="38" fillId="0" borderId="0" xfId="44" applyNumberFormat="1" applyFont="1" applyFill="1" applyAlignment="1" applyProtection="1">
      <alignment horizontal="center"/>
    </xf>
    <xf numFmtId="0" fontId="38" fillId="0" borderId="0" xfId="44" applyNumberFormat="1" applyFont="1" applyFill="1" applyBorder="1" applyAlignment="1" applyProtection="1">
      <alignment horizontal="center" wrapText="1"/>
    </xf>
    <xf numFmtId="0" fontId="38" fillId="0" borderId="0" xfId="65" applyNumberFormat="1" applyFont="1" applyFill="1" applyBorder="1" applyAlignment="1" applyProtection="1">
      <alignment horizontal="center" wrapText="1"/>
    </xf>
    <xf numFmtId="0" fontId="38" fillId="0" borderId="0" xfId="65" applyNumberFormat="1" applyFont="1" applyFill="1" applyAlignment="1" applyProtection="1">
      <alignment horizontal="center" wrapText="1"/>
    </xf>
    <xf numFmtId="0" fontId="38" fillId="0" borderId="0" xfId="44" applyNumberFormat="1" applyFont="1" applyFill="1" applyAlignment="1" applyProtection="1">
      <alignment horizontal="center" wrapText="1"/>
    </xf>
    <xf numFmtId="165" fontId="23" fillId="0" borderId="11" xfId="28" applyFont="1" applyFill="1" applyBorder="1" applyAlignment="1" applyProtection="1">
      <alignment horizontal="center" wrapText="1"/>
    </xf>
    <xf numFmtId="0" fontId="23" fillId="27" borderId="0" xfId="44" applyFont="1" applyFill="1" applyAlignment="1">
      <alignment horizontal="left"/>
    </xf>
    <xf numFmtId="0" fontId="23" fillId="27" borderId="0" xfId="44" applyFont="1" applyFill="1" applyAlignment="1">
      <alignment vertical="top"/>
    </xf>
    <xf numFmtId="0" fontId="23" fillId="27" borderId="0" xfId="44" applyFont="1" applyFill="1" applyAlignment="1" applyProtection="1">
      <alignment horizontal="left" wrapText="1"/>
    </xf>
    <xf numFmtId="165" fontId="23" fillId="27" borderId="0" xfId="28" applyFont="1" applyFill="1" applyBorder="1" applyAlignment="1" applyProtection="1">
      <alignment horizontal="center" wrapText="1"/>
    </xf>
    <xf numFmtId="0" fontId="23" fillId="27" borderId="0" xfId="44" applyFont="1" applyFill="1" applyAlignment="1">
      <alignment horizontal="left" vertical="top"/>
    </xf>
    <xf numFmtId="165" fontId="23" fillId="27" borderId="10" xfId="28" applyFont="1" applyFill="1" applyBorder="1" applyAlignment="1" applyProtection="1">
      <alignment horizontal="center" wrapText="1"/>
    </xf>
    <xf numFmtId="0" fontId="23" fillId="27" borderId="0" xfId="44" applyNumberFormat="1" applyFont="1" applyFill="1" applyBorder="1" applyAlignment="1" applyProtection="1">
      <alignment horizontal="right" wrapText="1"/>
    </xf>
    <xf numFmtId="165" fontId="38" fillId="0" borderId="11" xfId="28" applyFont="1" applyFill="1" applyBorder="1" applyAlignment="1">
      <alignment horizontal="right" wrapText="1"/>
    </xf>
    <xf numFmtId="165" fontId="38" fillId="0" borderId="0" xfId="28" applyFont="1" applyFill="1" applyAlignment="1">
      <alignment horizontal="right" wrapText="1"/>
    </xf>
    <xf numFmtId="165" fontId="38" fillId="0" borderId="0" xfId="28" applyFont="1" applyFill="1" applyBorder="1" applyAlignment="1">
      <alignment horizontal="right" wrapText="1"/>
    </xf>
    <xf numFmtId="165" fontId="38" fillId="0" borderId="10" xfId="28" applyFont="1" applyFill="1" applyBorder="1" applyAlignment="1">
      <alignment horizontal="right" wrapText="1"/>
    </xf>
    <xf numFmtId="1" fontId="23" fillId="27" borderId="0" xfId="44" applyNumberFormat="1" applyFont="1" applyFill="1" applyBorder="1" applyAlignment="1" applyProtection="1">
      <alignment horizontal="right" wrapText="1"/>
    </xf>
    <xf numFmtId="165" fontId="23" fillId="27" borderId="10" xfId="28" applyFont="1" applyFill="1" applyBorder="1" applyAlignment="1">
      <alignment horizontal="right"/>
    </xf>
    <xf numFmtId="0" fontId="25" fillId="27" borderId="0" xfId="0" applyFont="1" applyFill="1" applyAlignment="1">
      <alignment horizontal="center"/>
    </xf>
    <xf numFmtId="0" fontId="23" fillId="27" borderId="0" xfId="0" applyFont="1" applyFill="1" applyAlignment="1">
      <alignment horizontal="right"/>
    </xf>
    <xf numFmtId="0" fontId="24" fillId="27" borderId="0" xfId="0" applyFont="1" applyFill="1" applyBorder="1" applyAlignment="1">
      <alignment horizontal="right"/>
    </xf>
    <xf numFmtId="0" fontId="23" fillId="27" borderId="10" xfId="0" applyFont="1" applyFill="1" applyBorder="1"/>
    <xf numFmtId="0" fontId="22" fillId="27" borderId="10" xfId="0" applyFont="1" applyFill="1" applyBorder="1" applyAlignment="1">
      <alignment horizontal="right"/>
    </xf>
    <xf numFmtId="0" fontId="22" fillId="27" borderId="0" xfId="0" applyFont="1" applyFill="1" applyAlignment="1">
      <alignment horizontal="left"/>
    </xf>
    <xf numFmtId="0" fontId="22" fillId="27" borderId="0" xfId="0" applyFont="1" applyFill="1"/>
    <xf numFmtId="0" fontId="22" fillId="27" borderId="0" xfId="0" applyFont="1" applyFill="1" applyBorder="1" applyAlignment="1">
      <alignment horizontal="center"/>
    </xf>
    <xf numFmtId="0" fontId="22" fillId="27" borderId="11" xfId="28" applyNumberFormat="1" applyFont="1" applyFill="1" applyBorder="1" applyAlignment="1" applyProtection="1">
      <alignment horizontal="right" wrapText="1"/>
    </xf>
    <xf numFmtId="0" fontId="23" fillId="27" borderId="0" xfId="0" applyFont="1" applyFill="1" applyAlignment="1">
      <alignment horizontal="left"/>
    </xf>
    <xf numFmtId="0" fontId="23" fillId="27" borderId="10" xfId="0" applyFont="1" applyFill="1" applyBorder="1" applyAlignment="1">
      <alignment horizontal="center"/>
    </xf>
    <xf numFmtId="0" fontId="23" fillId="27" borderId="10" xfId="0" applyFont="1" applyFill="1" applyBorder="1" applyAlignment="1">
      <alignment horizontal="right"/>
    </xf>
    <xf numFmtId="0" fontId="23" fillId="27" borderId="0" xfId="0" applyFont="1" applyFill="1" applyAlignment="1">
      <alignment horizontal="center"/>
    </xf>
    <xf numFmtId="0" fontId="25" fillId="27" borderId="0" xfId="0" applyFont="1" applyFill="1" applyBorder="1" applyAlignment="1">
      <alignment horizontal="right"/>
    </xf>
    <xf numFmtId="0" fontId="23" fillId="27" borderId="13" xfId="0" applyFont="1" applyFill="1" applyBorder="1" applyAlignment="1">
      <alignment horizontal="right"/>
    </xf>
    <xf numFmtId="0" fontId="25" fillId="27" borderId="13" xfId="0" applyFont="1" applyFill="1" applyBorder="1" applyAlignment="1">
      <alignment horizontal="right"/>
    </xf>
    <xf numFmtId="0" fontId="22" fillId="27" borderId="13" xfId="0" applyFont="1" applyFill="1" applyBorder="1" applyAlignment="1">
      <alignment horizontal="center"/>
    </xf>
    <xf numFmtId="0" fontId="22" fillId="27" borderId="13" xfId="0" applyFont="1" applyFill="1" applyBorder="1" applyAlignment="1">
      <alignment horizontal="right"/>
    </xf>
    <xf numFmtId="0" fontId="22" fillId="27" borderId="14" xfId="46" applyFont="1" applyFill="1" applyBorder="1" applyAlignment="1">
      <alignment horizontal="center" vertical="center" wrapText="1"/>
    </xf>
    <xf numFmtId="0" fontId="22" fillId="27" borderId="14" xfId="46" applyFont="1" applyFill="1" applyBorder="1" applyAlignment="1" applyProtection="1">
      <alignment horizontal="center" vertical="center" wrapText="1"/>
    </xf>
    <xf numFmtId="0" fontId="22" fillId="27" borderId="0" xfId="46" applyFont="1" applyFill="1" applyBorder="1" applyAlignment="1" applyProtection="1">
      <alignment horizontal="center" vertical="center" wrapText="1"/>
    </xf>
    <xf numFmtId="165" fontId="23" fillId="27" borderId="11" xfId="28" applyFont="1" applyFill="1" applyBorder="1" applyAlignment="1" applyProtection="1">
      <alignment horizontal="right"/>
    </xf>
    <xf numFmtId="165" fontId="23" fillId="27" borderId="11" xfId="28" applyFont="1" applyFill="1" applyBorder="1" applyAlignment="1" applyProtection="1">
      <alignment vertical="center"/>
    </xf>
    <xf numFmtId="165" fontId="23" fillId="27" borderId="0" xfId="28" applyFont="1" applyFill="1" applyAlignment="1" applyProtection="1">
      <alignment vertical="center"/>
    </xf>
    <xf numFmtId="0" fontId="22" fillId="27" borderId="0" xfId="44" applyNumberFormat="1" applyFont="1" applyFill="1" applyBorder="1" applyAlignment="1" applyProtection="1">
      <alignment horizontal="left"/>
    </xf>
    <xf numFmtId="0" fontId="23" fillId="27" borderId="0" xfId="44" applyNumberFormat="1" applyFont="1" applyFill="1" applyAlignment="1">
      <alignment horizontal="left"/>
    </xf>
    <xf numFmtId="43" fontId="23" fillId="27" borderId="0" xfId="65" applyFont="1" applyFill="1" applyAlignment="1">
      <alignment horizontal="left"/>
    </xf>
    <xf numFmtId="0" fontId="23" fillId="27" borderId="0" xfId="65" applyNumberFormat="1" applyFont="1" applyFill="1" applyBorder="1" applyAlignment="1" applyProtection="1">
      <alignment horizontal="left"/>
    </xf>
    <xf numFmtId="0" fontId="23" fillId="27" borderId="0" xfId="44" applyNumberFormat="1" applyFont="1" applyFill="1" applyBorder="1" applyAlignment="1">
      <alignment horizontal="left"/>
    </xf>
    <xf numFmtId="165" fontId="23" fillId="27" borderId="0" xfId="28" applyFont="1" applyFill="1" applyBorder="1" applyAlignment="1"/>
    <xf numFmtId="165" fontId="23" fillId="27" borderId="11" xfId="28" applyFont="1" applyFill="1" applyBorder="1" applyAlignment="1">
      <alignment horizontal="right"/>
    </xf>
    <xf numFmtId="165" fontId="23" fillId="27" borderId="12" xfId="28" applyFont="1" applyFill="1" applyBorder="1" applyAlignment="1" applyProtection="1">
      <alignment horizontal="right"/>
    </xf>
    <xf numFmtId="0" fontId="23" fillId="27" borderId="0" xfId="49" applyFont="1" applyFill="1" applyBorder="1" applyAlignment="1">
      <alignment horizontal="center" vertical="top" wrapText="1"/>
    </xf>
    <xf numFmtId="0" fontId="23" fillId="27" borderId="0" xfId="44" applyFont="1" applyFill="1" applyAlignment="1">
      <alignment horizontal="center" vertical="top"/>
    </xf>
    <xf numFmtId="0" fontId="22" fillId="0" borderId="0" xfId="49" applyFont="1" applyFill="1" applyBorder="1" applyAlignment="1">
      <alignment horizontal="left"/>
    </xf>
    <xf numFmtId="165" fontId="23" fillId="0" borderId="0" xfId="28" applyFont="1" applyFill="1" applyAlignment="1"/>
    <xf numFmtId="165" fontId="23" fillId="0" borderId="0" xfId="28" applyFont="1" applyFill="1" applyBorder="1" applyAlignment="1"/>
    <xf numFmtId="165" fontId="23" fillId="0" borderId="11" xfId="28" applyFont="1" applyFill="1" applyBorder="1" applyAlignment="1">
      <alignment horizontal="right"/>
    </xf>
    <xf numFmtId="0" fontId="22" fillId="0" borderId="12" xfId="49" applyFont="1" applyFill="1" applyBorder="1" applyAlignment="1">
      <alignment vertical="top" wrapText="1"/>
    </xf>
    <xf numFmtId="165" fontId="23" fillId="0" borderId="12" xfId="28" applyFont="1" applyFill="1" applyBorder="1" applyAlignment="1">
      <alignment horizontal="right"/>
    </xf>
    <xf numFmtId="0" fontId="23" fillId="0" borderId="10" xfId="52" applyNumberFormat="1" applyFont="1" applyFill="1" applyBorder="1"/>
    <xf numFmtId="165" fontId="23" fillId="0" borderId="10" xfId="28" applyFont="1" applyFill="1" applyBorder="1" applyAlignment="1"/>
    <xf numFmtId="165" fontId="38" fillId="0" borderId="0" xfId="28" applyFont="1" applyFill="1" applyBorder="1" applyAlignment="1">
      <alignment horizontal="right"/>
    </xf>
    <xf numFmtId="165" fontId="38" fillId="0" borderId="0" xfId="28" applyFont="1" applyFill="1" applyBorder="1" applyAlignment="1" applyProtection="1">
      <alignment horizontal="right"/>
    </xf>
    <xf numFmtId="165" fontId="38" fillId="0" borderId="10" xfId="28" applyFont="1" applyFill="1" applyBorder="1" applyAlignment="1">
      <alignment horizontal="right"/>
    </xf>
    <xf numFmtId="165" fontId="38" fillId="0" borderId="11" xfId="28" applyFont="1" applyFill="1" applyBorder="1" applyAlignment="1" applyProtection="1">
      <alignment horizontal="right"/>
    </xf>
    <xf numFmtId="165" fontId="38" fillId="0" borderId="10" xfId="28" applyFont="1" applyFill="1" applyBorder="1" applyAlignment="1" applyProtection="1">
      <alignment horizontal="right"/>
    </xf>
    <xf numFmtId="165" fontId="38" fillId="0" borderId="0" xfId="28" applyFont="1" applyFill="1" applyAlignment="1">
      <alignment horizontal="right"/>
    </xf>
    <xf numFmtId="165" fontId="38" fillId="0" borderId="11" xfId="28" applyFont="1" applyFill="1" applyBorder="1" applyAlignment="1">
      <alignment horizontal="right"/>
    </xf>
    <xf numFmtId="165" fontId="38" fillId="0" borderId="0" xfId="28" applyFont="1" applyFill="1" applyAlignment="1" applyProtection="1">
      <alignment horizontal="right"/>
    </xf>
    <xf numFmtId="0" fontId="38" fillId="0" borderId="0" xfId="52" applyNumberFormat="1" applyFont="1" applyFill="1" applyBorder="1" applyAlignment="1">
      <alignment horizontal="right" wrapText="1"/>
    </xf>
    <xf numFmtId="168" fontId="38" fillId="0" borderId="0" xfId="52" applyNumberFormat="1" applyFont="1" applyFill="1" applyBorder="1" applyAlignment="1">
      <alignment vertical="top" wrapText="1"/>
    </xf>
    <xf numFmtId="0" fontId="23" fillId="0" borderId="0" xfId="72" applyFont="1" applyFill="1" applyBorder="1" applyAlignment="1">
      <alignment horizontal="left" vertical="top"/>
    </xf>
    <xf numFmtId="0" fontId="38" fillId="0" borderId="0" xfId="48" applyFont="1" applyFill="1" applyBorder="1" applyAlignment="1">
      <alignment horizontal="center" vertical="top" wrapText="1"/>
    </xf>
    <xf numFmtId="0" fontId="38" fillId="0" borderId="0" xfId="48" applyFont="1" applyFill="1" applyBorder="1" applyAlignment="1">
      <alignment horizontal="left" vertical="top"/>
    </xf>
    <xf numFmtId="0" fontId="40" fillId="27" borderId="0" xfId="0" applyFont="1" applyFill="1" applyAlignment="1">
      <alignment horizontal="center"/>
    </xf>
    <xf numFmtId="0" fontId="38" fillId="27" borderId="0" xfId="0" applyFont="1" applyFill="1" applyAlignment="1">
      <alignment horizontal="right"/>
    </xf>
    <xf numFmtId="0" fontId="42" fillId="27" borderId="0" xfId="0" applyFont="1" applyFill="1" applyBorder="1" applyAlignment="1">
      <alignment horizontal="right"/>
    </xf>
    <xf numFmtId="0" fontId="38" fillId="27" borderId="0" xfId="0" applyFont="1" applyFill="1"/>
    <xf numFmtId="0" fontId="38" fillId="27" borderId="10" xfId="0" applyFont="1" applyFill="1" applyBorder="1"/>
    <xf numFmtId="0" fontId="39" fillId="27" borderId="10" xfId="0" applyFont="1" applyFill="1" applyBorder="1" applyAlignment="1">
      <alignment horizontal="right"/>
    </xf>
    <xf numFmtId="0" fontId="39" fillId="27" borderId="0" xfId="0" applyFont="1" applyFill="1" applyBorder="1" applyAlignment="1">
      <alignment horizontal="right"/>
    </xf>
    <xf numFmtId="0" fontId="39" fillId="27" borderId="0" xfId="0" applyFont="1" applyFill="1" applyAlignment="1">
      <alignment horizontal="left"/>
    </xf>
    <xf numFmtId="0" fontId="38" fillId="27" borderId="0" xfId="0" applyFont="1" applyFill="1" applyBorder="1" applyAlignment="1">
      <alignment horizontal="center"/>
    </xf>
    <xf numFmtId="0" fontId="38" fillId="27" borderId="0" xfId="0" applyFont="1" applyFill="1" applyBorder="1" applyAlignment="1">
      <alignment horizontal="right"/>
    </xf>
    <xf numFmtId="0" fontId="39" fillId="27" borderId="0" xfId="0" applyFont="1" applyFill="1"/>
    <xf numFmtId="0" fontId="39" fillId="27" borderId="0" xfId="0" applyFont="1" applyFill="1" applyBorder="1" applyAlignment="1">
      <alignment horizontal="center"/>
    </xf>
    <xf numFmtId="0" fontId="39" fillId="27" borderId="11" xfId="28" applyNumberFormat="1" applyFont="1" applyFill="1" applyBorder="1" applyAlignment="1" applyProtection="1">
      <alignment horizontal="right" wrapText="1"/>
    </xf>
    <xf numFmtId="0" fontId="38" fillId="27" borderId="0" xfId="0" applyFont="1" applyFill="1" applyAlignment="1">
      <alignment horizontal="left"/>
    </xf>
    <xf numFmtId="0" fontId="38" fillId="27" borderId="10" xfId="0" applyFont="1" applyFill="1" applyBorder="1" applyAlignment="1">
      <alignment horizontal="center"/>
    </xf>
    <xf numFmtId="0" fontId="38" fillId="27" borderId="10" xfId="0" applyFont="1" applyFill="1" applyBorder="1" applyAlignment="1">
      <alignment horizontal="right"/>
    </xf>
    <xf numFmtId="0" fontId="38" fillId="27" borderId="0" xfId="0" applyFont="1" applyFill="1" applyBorder="1"/>
    <xf numFmtId="0" fontId="38" fillId="27" borderId="0" xfId="0" applyFont="1" applyFill="1" applyAlignment="1">
      <alignment horizontal="center"/>
    </xf>
    <xf numFmtId="0" fontId="38" fillId="27" borderId="11" xfId="0" applyFont="1" applyFill="1" applyBorder="1" applyAlignment="1">
      <alignment horizontal="right"/>
    </xf>
    <xf numFmtId="0" fontId="40" fillId="27" borderId="11" xfId="0" applyFont="1" applyFill="1" applyBorder="1" applyAlignment="1">
      <alignment horizontal="right"/>
    </xf>
    <xf numFmtId="0" fontId="40" fillId="27" borderId="0" xfId="0" applyFont="1" applyFill="1" applyBorder="1" applyAlignment="1">
      <alignment horizontal="right"/>
    </xf>
    <xf numFmtId="0" fontId="38" fillId="27" borderId="13" xfId="0" applyFont="1" applyFill="1" applyBorder="1" applyAlignment="1">
      <alignment horizontal="right"/>
    </xf>
    <xf numFmtId="0" fontId="39" fillId="27" borderId="13" xfId="0" applyFont="1" applyFill="1" applyBorder="1" applyAlignment="1">
      <alignment horizontal="center"/>
    </xf>
    <xf numFmtId="0" fontId="39" fillId="27" borderId="13" xfId="0" applyFont="1" applyFill="1" applyBorder="1" applyAlignment="1">
      <alignment horizontal="right"/>
    </xf>
    <xf numFmtId="0" fontId="38" fillId="27" borderId="0" xfId="0" applyFont="1" applyFill="1" applyBorder="1" applyAlignment="1">
      <alignment vertical="top" wrapText="1"/>
    </xf>
    <xf numFmtId="43" fontId="38" fillId="27" borderId="0" xfId="65" applyFont="1" applyFill="1" applyAlignment="1"/>
    <xf numFmtId="0" fontId="38" fillId="27" borderId="0" xfId="72" applyFont="1" applyFill="1" applyBorder="1" applyAlignment="1" applyProtection="1">
      <alignment horizontal="left"/>
    </xf>
    <xf numFmtId="43" fontId="38" fillId="27" borderId="0" xfId="65" applyFont="1" applyFill="1" applyBorder="1" applyAlignment="1" applyProtection="1">
      <alignment horizontal="left" wrapText="1"/>
    </xf>
    <xf numFmtId="0" fontId="38" fillId="27" borderId="0" xfId="72" applyFont="1" applyFill="1" applyBorder="1" applyAlignment="1" applyProtection="1"/>
    <xf numFmtId="172" fontId="38" fillId="27" borderId="0" xfId="73" applyNumberFormat="1" applyFont="1" applyFill="1" applyBorder="1" applyAlignment="1">
      <alignment horizontal="right" vertical="top" wrapText="1"/>
    </xf>
    <xf numFmtId="49" fontId="38" fillId="27" borderId="0" xfId="52" applyNumberFormat="1" applyFont="1" applyFill="1" applyAlignment="1">
      <alignment horizontal="center"/>
    </xf>
    <xf numFmtId="0" fontId="39" fillId="27" borderId="14" xfId="46" applyFont="1" applyFill="1" applyBorder="1" applyAlignment="1">
      <alignment horizontal="center" vertical="center" wrapText="1"/>
    </xf>
    <xf numFmtId="0" fontId="39" fillId="27" borderId="14" xfId="46" applyFont="1" applyFill="1" applyBorder="1" applyAlignment="1" applyProtection="1">
      <alignment horizontal="center" vertical="center" wrapText="1"/>
    </xf>
    <xf numFmtId="0" fontId="39" fillId="27" borderId="0" xfId="46" applyFont="1" applyFill="1" applyBorder="1" applyAlignment="1" applyProtection="1">
      <alignment horizontal="center" vertical="center" wrapText="1"/>
    </xf>
    <xf numFmtId="165" fontId="39" fillId="27" borderId="0" xfId="28" applyFont="1" applyFill="1" applyBorder="1" applyAlignment="1" applyProtection="1">
      <alignment horizontal="center"/>
    </xf>
    <xf numFmtId="165" fontId="38" fillId="27" borderId="0" xfId="28" applyFont="1" applyFill="1" applyBorder="1" applyAlignment="1" applyProtection="1">
      <alignment horizontal="right"/>
    </xf>
    <xf numFmtId="165" fontId="38" fillId="27" borderId="10" xfId="28" applyFont="1" applyFill="1" applyBorder="1" applyAlignment="1" applyProtection="1">
      <alignment horizontal="right"/>
    </xf>
    <xf numFmtId="165" fontId="38" fillId="27" borderId="0" xfId="28" applyFont="1" applyFill="1" applyAlignment="1">
      <alignment horizontal="right"/>
    </xf>
    <xf numFmtId="165" fontId="38" fillId="27" borderId="0" xfId="28" applyFont="1" applyFill="1" applyBorder="1" applyAlignment="1">
      <alignment horizontal="right"/>
    </xf>
    <xf numFmtId="165" fontId="38" fillId="27" borderId="0" xfId="28" applyFont="1" applyFill="1" applyAlignment="1" applyProtection="1">
      <alignment horizontal="right"/>
    </xf>
    <xf numFmtId="165" fontId="38" fillId="27" borderId="11" xfId="28" applyFont="1" applyFill="1" applyBorder="1" applyAlignment="1" applyProtection="1">
      <alignment horizontal="right"/>
    </xf>
    <xf numFmtId="165" fontId="38" fillId="27" borderId="12" xfId="28" applyFont="1" applyFill="1" applyBorder="1" applyAlignment="1" applyProtection="1">
      <alignment horizontal="right"/>
    </xf>
    <xf numFmtId="43" fontId="38" fillId="27" borderId="0" xfId="65" applyNumberFormat="1" applyFont="1" applyFill="1" applyBorder="1" applyAlignment="1" applyProtection="1">
      <alignment horizontal="right" wrapText="1"/>
    </xf>
    <xf numFmtId="0" fontId="38" fillId="27" borderId="0" xfId="44" applyFont="1" applyFill="1" applyAlignment="1">
      <alignment horizontal="center" vertical="top" wrapText="1"/>
    </xf>
    <xf numFmtId="0" fontId="39" fillId="27" borderId="0" xfId="44" applyNumberFormat="1" applyFont="1" applyFill="1" applyBorder="1" applyAlignment="1" applyProtection="1">
      <alignment horizontal="left"/>
    </xf>
    <xf numFmtId="0" fontId="40" fillId="27" borderId="0" xfId="0" applyFont="1" applyFill="1" applyAlignment="1">
      <alignment horizontal="left"/>
    </xf>
    <xf numFmtId="0" fontId="42" fillId="27" borderId="0" xfId="0" applyFont="1" applyFill="1" applyBorder="1" applyAlignment="1">
      <alignment horizontal="left"/>
    </xf>
    <xf numFmtId="0" fontId="39" fillId="27" borderId="0" xfId="0" applyFont="1" applyFill="1" applyBorder="1" applyAlignment="1">
      <alignment horizontal="left"/>
    </xf>
    <xf numFmtId="0" fontId="38" fillId="27" borderId="0" xfId="0" applyFont="1" applyFill="1" applyBorder="1" applyAlignment="1">
      <alignment horizontal="left"/>
    </xf>
    <xf numFmtId="0" fontId="40" fillId="27" borderId="0" xfId="0" applyFont="1" applyFill="1" applyBorder="1" applyAlignment="1">
      <alignment horizontal="left"/>
    </xf>
    <xf numFmtId="0" fontId="38" fillId="27" borderId="0" xfId="72" applyNumberFormat="1" applyFont="1" applyFill="1" applyAlignment="1" applyProtection="1">
      <alignment horizontal="left"/>
    </xf>
    <xf numFmtId="0" fontId="38" fillId="27" borderId="0" xfId="72" applyNumberFormat="1" applyFont="1" applyFill="1" applyBorder="1" applyAlignment="1" applyProtection="1">
      <alignment horizontal="left" wrapText="1"/>
    </xf>
    <xf numFmtId="0" fontId="38" fillId="27" borderId="0" xfId="72" applyNumberFormat="1" applyFont="1" applyFill="1" applyAlignment="1">
      <alignment horizontal="left" wrapText="1"/>
    </xf>
    <xf numFmtId="0" fontId="38" fillId="27" borderId="0" xfId="72" applyNumberFormat="1" applyFont="1" applyFill="1" applyBorder="1" applyAlignment="1">
      <alignment horizontal="left" wrapText="1"/>
    </xf>
    <xf numFmtId="0" fontId="38" fillId="27" borderId="0" xfId="65" applyNumberFormat="1" applyFont="1" applyFill="1" applyAlignment="1" applyProtection="1">
      <alignment horizontal="left" wrapText="1"/>
    </xf>
    <xf numFmtId="0" fontId="38" fillId="27" borderId="0" xfId="73" applyNumberFormat="1" applyFont="1" applyFill="1" applyBorder="1" applyAlignment="1">
      <alignment horizontal="left" wrapText="1"/>
    </xf>
    <xf numFmtId="0" fontId="38" fillId="27" borderId="0" xfId="72" applyNumberFormat="1" applyFont="1" applyFill="1" applyAlignment="1" applyProtection="1">
      <alignment horizontal="left" wrapText="1"/>
    </xf>
    <xf numFmtId="183" fontId="38" fillId="27" borderId="0" xfId="65" applyNumberFormat="1" applyFont="1" applyFill="1" applyBorder="1" applyAlignment="1" applyProtection="1">
      <alignment horizontal="left" wrapText="1"/>
    </xf>
    <xf numFmtId="0" fontId="39" fillId="27" borderId="0" xfId="0" applyNumberFormat="1" applyFont="1" applyFill="1" applyBorder="1" applyAlignment="1" applyProtection="1">
      <alignment horizontal="left"/>
    </xf>
    <xf numFmtId="0" fontId="38" fillId="27" borderId="0" xfId="51" applyNumberFormat="1" applyFont="1" applyFill="1" applyAlignment="1" applyProtection="1">
      <alignment horizontal="left"/>
    </xf>
    <xf numFmtId="1" fontId="38" fillId="27" borderId="0" xfId="72" applyNumberFormat="1" applyFont="1" applyFill="1" applyAlignment="1" applyProtection="1">
      <alignment horizontal="left"/>
    </xf>
    <xf numFmtId="0" fontId="39" fillId="27" borderId="0" xfId="46" applyFont="1" applyFill="1" applyBorder="1" applyAlignment="1" applyProtection="1">
      <alignment horizontal="left" vertical="center" wrapText="1"/>
    </xf>
    <xf numFmtId="0" fontId="38" fillId="27" borderId="0" xfId="44" applyNumberFormat="1" applyFont="1" applyFill="1" applyAlignment="1">
      <alignment horizontal="left"/>
    </xf>
    <xf numFmtId="1" fontId="38" fillId="27" borderId="0" xfId="44" applyNumberFormat="1" applyFont="1" applyFill="1" applyAlignment="1">
      <alignment horizontal="left"/>
    </xf>
    <xf numFmtId="0" fontId="38" fillId="27" borderId="0" xfId="44" applyFont="1" applyFill="1" applyAlignment="1">
      <alignment horizontal="left"/>
    </xf>
    <xf numFmtId="0" fontId="38" fillId="27" borderId="12" xfId="72" applyFont="1" applyFill="1" applyBorder="1" applyAlignment="1">
      <alignment vertical="top" wrapText="1"/>
    </xf>
    <xf numFmtId="0" fontId="39" fillId="27" borderId="12" xfId="72" applyFont="1" applyFill="1" applyBorder="1" applyAlignment="1" applyProtection="1">
      <alignment horizontal="left" vertical="top" wrapText="1"/>
    </xf>
    <xf numFmtId="0" fontId="38" fillId="27" borderId="12" xfId="72" applyFont="1" applyFill="1" applyBorder="1" applyAlignment="1">
      <alignment vertical="top"/>
    </xf>
    <xf numFmtId="183" fontId="39" fillId="27" borderId="0" xfId="49" applyNumberFormat="1" applyFont="1" applyFill="1" applyBorder="1" applyAlignment="1" applyProtection="1">
      <alignment horizontal="center"/>
    </xf>
    <xf numFmtId="49" fontId="38" fillId="27" borderId="0" xfId="49" applyNumberFormat="1" applyFont="1" applyFill="1" applyBorder="1" applyAlignment="1">
      <alignment horizontal="right"/>
    </xf>
    <xf numFmtId="49" fontId="38" fillId="27" borderId="0" xfId="49" applyNumberFormat="1" applyFont="1" applyFill="1" applyBorder="1" applyAlignment="1">
      <alignment horizontal="center"/>
    </xf>
    <xf numFmtId="183" fontId="38" fillId="27" borderId="0" xfId="49" applyNumberFormat="1" applyFont="1" applyFill="1" applyBorder="1"/>
    <xf numFmtId="0" fontId="38" fillId="27" borderId="0" xfId="49" applyNumberFormat="1" applyFont="1" applyFill="1" applyBorder="1" applyAlignment="1"/>
    <xf numFmtId="183" fontId="38" fillId="27" borderId="0" xfId="49" applyNumberFormat="1" applyFont="1" applyFill="1" applyBorder="1" applyAlignment="1"/>
    <xf numFmtId="49" fontId="38" fillId="27" borderId="11" xfId="51" applyNumberFormat="1" applyFont="1" applyFill="1" applyBorder="1" applyAlignment="1" applyProtection="1">
      <alignment horizontal="right" vertical="top"/>
    </xf>
    <xf numFmtId="181" fontId="38" fillId="27" borderId="0" xfId="49" applyNumberFormat="1" applyFont="1" applyFill="1" applyAlignment="1" applyProtection="1">
      <alignment horizontal="left"/>
    </xf>
    <xf numFmtId="0" fontId="38" fillId="27" borderId="0" xfId="49" applyNumberFormat="1" applyFont="1" applyFill="1" applyAlignment="1" applyProtection="1">
      <alignment horizontal="left"/>
    </xf>
    <xf numFmtId="183" fontId="38" fillId="27" borderId="0" xfId="49" applyNumberFormat="1" applyFont="1" applyFill="1" applyAlignment="1" applyProtection="1">
      <alignment horizontal="center"/>
    </xf>
    <xf numFmtId="49" fontId="38" fillId="27" borderId="0" xfId="49" applyNumberFormat="1" applyFont="1" applyFill="1" applyAlignment="1">
      <alignment horizontal="right"/>
    </xf>
    <xf numFmtId="0" fontId="38" fillId="27" borderId="0" xfId="44" applyNumberFormat="1" applyFont="1" applyFill="1" applyBorder="1" applyAlignment="1">
      <alignment horizontal="left" vertical="top" wrapText="1"/>
    </xf>
    <xf numFmtId="0" fontId="39" fillId="27" borderId="0" xfId="44" applyNumberFormat="1" applyFont="1" applyFill="1" applyBorder="1" applyAlignment="1">
      <alignment horizontal="right" vertical="top" wrapText="1"/>
    </xf>
    <xf numFmtId="0" fontId="39" fillId="27" borderId="0" xfId="44" applyNumberFormat="1" applyFont="1" applyFill="1" applyBorder="1" applyAlignment="1" applyProtection="1">
      <alignment horizontal="left" vertical="top" wrapText="1"/>
    </xf>
    <xf numFmtId="0" fontId="38" fillId="27" borderId="0" xfId="44" applyNumberFormat="1" applyFont="1" applyFill="1" applyBorder="1" applyAlignment="1">
      <alignment horizontal="right"/>
    </xf>
    <xf numFmtId="0" fontId="38" fillId="27" borderId="0" xfId="44" applyFont="1" applyFill="1" applyAlignment="1">
      <alignment horizontal="right"/>
    </xf>
    <xf numFmtId="173" fontId="39" fillId="27" borderId="0" xfId="44" applyNumberFormat="1" applyFont="1" applyFill="1" applyBorder="1" applyAlignment="1">
      <alignment horizontal="right" vertical="top" wrapText="1"/>
    </xf>
    <xf numFmtId="0" fontId="38" fillId="27" borderId="0" xfId="44" applyNumberFormat="1" applyFont="1" applyFill="1" applyBorder="1" applyAlignment="1">
      <alignment horizontal="right" vertical="top" wrapText="1"/>
    </xf>
    <xf numFmtId="0" fontId="38" fillId="27" borderId="0" xfId="44" applyFont="1" applyFill="1" applyBorder="1" applyAlignment="1">
      <alignment horizontal="left"/>
    </xf>
    <xf numFmtId="0" fontId="39" fillId="27" borderId="0" xfId="44" applyFont="1" applyFill="1" applyBorder="1" applyAlignment="1">
      <alignment horizontal="right"/>
    </xf>
    <xf numFmtId="0" fontId="38" fillId="27" borderId="0" xfId="49" applyFont="1" applyFill="1" applyAlignment="1">
      <alignment horizontal="left"/>
    </xf>
    <xf numFmtId="168" fontId="38" fillId="27" borderId="0" xfId="49" applyNumberFormat="1" applyFont="1" applyFill="1" applyAlignment="1">
      <alignment horizontal="right" vertical="top" wrapText="1"/>
    </xf>
    <xf numFmtId="176" fontId="39" fillId="27" borderId="0" xfId="49" applyNumberFormat="1" applyFont="1" applyFill="1" applyAlignment="1">
      <alignment horizontal="right" vertical="top" wrapText="1"/>
    </xf>
    <xf numFmtId="170" fontId="38" fillId="27" borderId="0" xfId="49" applyNumberFormat="1" applyFont="1" applyFill="1" applyAlignment="1">
      <alignment horizontal="right" vertical="top" wrapText="1"/>
    </xf>
    <xf numFmtId="0" fontId="38" fillId="27" borderId="0" xfId="49" applyFont="1" applyFill="1" applyAlignment="1" applyProtection="1">
      <alignment horizontal="left" vertical="top" wrapText="1"/>
    </xf>
    <xf numFmtId="0" fontId="38" fillId="27" borderId="0" xfId="49" applyFont="1" applyFill="1" applyBorder="1" applyAlignment="1">
      <alignment horizontal="left"/>
    </xf>
    <xf numFmtId="0" fontId="38" fillId="27" borderId="0" xfId="49" applyNumberFormat="1" applyFont="1" applyFill="1" applyBorder="1" applyAlignment="1">
      <alignment horizontal="right" wrapText="1"/>
    </xf>
    <xf numFmtId="0" fontId="38" fillId="27" borderId="11" xfId="49" applyFont="1" applyFill="1" applyBorder="1" applyAlignment="1">
      <alignment horizontal="left"/>
    </xf>
    <xf numFmtId="172" fontId="38" fillId="27" borderId="11" xfId="49" applyNumberFormat="1" applyFont="1" applyFill="1" applyBorder="1" applyAlignment="1">
      <alignment horizontal="right" vertical="top" wrapText="1"/>
    </xf>
    <xf numFmtId="172" fontId="38" fillId="27" borderId="0" xfId="49" applyNumberFormat="1" applyFont="1" applyFill="1" applyAlignment="1">
      <alignment horizontal="right" vertical="top" wrapText="1"/>
    </xf>
    <xf numFmtId="0" fontId="38" fillId="27" borderId="0" xfId="44" applyNumberFormat="1" applyFont="1" applyFill="1" applyAlignment="1" applyProtection="1">
      <alignment horizontal="right" wrapText="1"/>
    </xf>
    <xf numFmtId="0" fontId="38" fillId="27" borderId="0" xfId="49" applyNumberFormat="1" applyFont="1" applyFill="1" applyAlignment="1" applyProtection="1">
      <alignment horizontal="right" wrapText="1"/>
    </xf>
    <xf numFmtId="170" fontId="38" fillId="27" borderId="0" xfId="49" applyNumberFormat="1" applyFont="1" applyFill="1" applyBorder="1" applyAlignment="1">
      <alignment horizontal="right" vertical="top" wrapText="1"/>
    </xf>
    <xf numFmtId="0" fontId="38" fillId="27" borderId="10" xfId="49" applyNumberFormat="1" applyFont="1" applyFill="1" applyBorder="1" applyAlignment="1" applyProtection="1">
      <alignment horizontal="right" wrapText="1"/>
    </xf>
    <xf numFmtId="0" fontId="38" fillId="27" borderId="0" xfId="49" applyNumberFormat="1" applyFont="1" applyFill="1" applyBorder="1" applyAlignment="1" applyProtection="1">
      <alignment horizontal="right" wrapText="1"/>
    </xf>
    <xf numFmtId="0" fontId="38" fillId="27" borderId="0" xfId="49" applyFont="1" applyFill="1" applyBorder="1" applyAlignment="1">
      <alignment horizontal="right"/>
    </xf>
    <xf numFmtId="0" fontId="38" fillId="27" borderId="11" xfId="44" applyFont="1" applyFill="1" applyBorder="1" applyAlignment="1">
      <alignment horizontal="left"/>
    </xf>
    <xf numFmtId="0" fontId="39" fillId="27" borderId="11" xfId="44" applyFont="1" applyFill="1" applyBorder="1" applyAlignment="1">
      <alignment horizontal="right"/>
    </xf>
    <xf numFmtId="0" fontId="39" fillId="27" borderId="11" xfId="44" applyFont="1" applyFill="1" applyBorder="1" applyAlignment="1" applyProtection="1">
      <alignment horizontal="left"/>
    </xf>
    <xf numFmtId="0" fontId="38" fillId="27" borderId="10" xfId="49" applyFont="1" applyFill="1" applyBorder="1" applyAlignment="1">
      <alignment horizontal="right" vertical="top" wrapText="1"/>
    </xf>
    <xf numFmtId="0" fontId="39" fillId="27" borderId="10" xfId="49" applyFont="1" applyFill="1" applyBorder="1" applyAlignment="1" applyProtection="1">
      <alignment horizontal="left" vertical="top" wrapText="1"/>
    </xf>
    <xf numFmtId="0" fontId="39" fillId="27" borderId="0" xfId="49" applyFont="1" applyFill="1" applyBorder="1" applyAlignment="1" applyProtection="1">
      <alignment horizontal="center" vertical="top" wrapText="1"/>
    </xf>
    <xf numFmtId="181" fontId="38" fillId="27" borderId="0" xfId="49" applyNumberFormat="1" applyFont="1" applyFill="1" applyBorder="1" applyAlignment="1" applyProtection="1">
      <alignment horizontal="right"/>
    </xf>
    <xf numFmtId="183" fontId="38" fillId="27" borderId="0" xfId="49" applyNumberFormat="1" applyFont="1" applyFill="1" applyBorder="1" applyAlignment="1" applyProtection="1">
      <alignment horizontal="right"/>
    </xf>
    <xf numFmtId="0" fontId="39" fillId="27" borderId="0" xfId="49" applyFont="1" applyFill="1" applyBorder="1" applyAlignment="1">
      <alignment horizontal="left" vertical="top" wrapText="1"/>
    </xf>
    <xf numFmtId="181" fontId="38" fillId="27" borderId="0" xfId="49" applyNumberFormat="1" applyFont="1" applyFill="1" applyAlignment="1">
      <alignment horizontal="right"/>
    </xf>
    <xf numFmtId="183" fontId="38" fillId="27" borderId="0" xfId="49" applyNumberFormat="1" applyFont="1" applyFill="1" applyAlignment="1">
      <alignment horizontal="right"/>
    </xf>
    <xf numFmtId="0" fontId="39" fillId="27" borderId="0" xfId="52" applyFont="1" applyFill="1" applyAlignment="1">
      <alignment horizontal="right" vertical="top"/>
    </xf>
    <xf numFmtId="0" fontId="39" fillId="27" borderId="0" xfId="52" applyFont="1" applyFill="1" applyAlignment="1" applyProtection="1">
      <alignment horizontal="left" vertical="top" wrapText="1"/>
    </xf>
    <xf numFmtId="0" fontId="38" fillId="27" borderId="0" xfId="44" applyNumberFormat="1" applyFont="1" applyFill="1" applyBorder="1" applyProtection="1"/>
    <xf numFmtId="168" fontId="38" fillId="27" borderId="0" xfId="52" applyNumberFormat="1" applyFont="1" applyFill="1" applyAlignment="1">
      <alignment horizontal="right" vertical="top"/>
    </xf>
    <xf numFmtId="0" fontId="38" fillId="27" borderId="0" xfId="52" applyFont="1" applyFill="1" applyAlignment="1" applyProtection="1">
      <alignment horizontal="left" vertical="top" wrapText="1"/>
    </xf>
    <xf numFmtId="0" fontId="38" fillId="27" borderId="0" xfId="44" applyNumberFormat="1" applyFont="1" applyFill="1" applyProtection="1"/>
    <xf numFmtId="0" fontId="39" fillId="27" borderId="0" xfId="44" applyFont="1" applyFill="1" applyAlignment="1" applyProtection="1">
      <alignment horizontal="left"/>
    </xf>
    <xf numFmtId="0" fontId="38" fillId="27" borderId="0" xfId="44" applyFont="1" applyFill="1" applyBorder="1" applyAlignment="1">
      <alignment horizontal="left" vertical="top"/>
    </xf>
    <xf numFmtId="0" fontId="38" fillId="27" borderId="0" xfId="44" applyFont="1" applyFill="1" applyBorder="1" applyAlignment="1">
      <alignment horizontal="right" vertical="top"/>
    </xf>
    <xf numFmtId="183" fontId="38" fillId="27" borderId="0" xfId="49" applyNumberFormat="1" applyFont="1" applyFill="1"/>
    <xf numFmtId="168" fontId="38" fillId="27" borderId="0" xfId="52" applyNumberFormat="1" applyFont="1" applyFill="1" applyBorder="1" applyAlignment="1">
      <alignment horizontal="right" vertical="top"/>
    </xf>
    <xf numFmtId="0" fontId="39" fillId="27" borderId="11" xfId="52" applyFont="1" applyFill="1" applyBorder="1" applyAlignment="1">
      <alignment horizontal="right" vertical="top"/>
    </xf>
    <xf numFmtId="0" fontId="39" fillId="27" borderId="11" xfId="52" applyFont="1" applyFill="1" applyBorder="1" applyAlignment="1" applyProtection="1">
      <alignment horizontal="left" vertical="top" wrapText="1"/>
    </xf>
    <xf numFmtId="0" fontId="39" fillId="27" borderId="0" xfId="52" applyFont="1" applyFill="1" applyBorder="1" applyAlignment="1">
      <alignment horizontal="right" vertical="top"/>
    </xf>
    <xf numFmtId="0" fontId="38" fillId="27" borderId="0" xfId="0" applyNumberFormat="1" applyFont="1" applyFill="1" applyBorder="1" applyAlignment="1">
      <alignment vertical="top"/>
    </xf>
    <xf numFmtId="0" fontId="39" fillId="27" borderId="0" xfId="44" applyNumberFormat="1" applyFont="1" applyFill="1" applyBorder="1" applyAlignment="1">
      <alignment vertical="top" wrapText="1"/>
    </xf>
    <xf numFmtId="0" fontId="38" fillId="27" borderId="0" xfId="0" applyNumberFormat="1" applyFont="1" applyFill="1" applyAlignment="1">
      <alignment vertical="top"/>
    </xf>
    <xf numFmtId="168" fontId="38" fillId="27" borderId="0" xfId="44" applyNumberFormat="1" applyFont="1" applyFill="1" applyBorder="1" applyAlignment="1">
      <alignment horizontal="right" vertical="top" wrapText="1"/>
    </xf>
    <xf numFmtId="0" fontId="38" fillId="27" borderId="0" xfId="44" applyNumberFormat="1" applyFont="1" applyFill="1" applyBorder="1" applyAlignment="1">
      <alignment vertical="top" wrapText="1"/>
    </xf>
    <xf numFmtId="177" fontId="39" fillId="27" borderId="0" xfId="44" applyNumberFormat="1" applyFont="1" applyFill="1" applyBorder="1" applyAlignment="1">
      <alignment horizontal="right" vertical="top" wrapText="1"/>
    </xf>
    <xf numFmtId="0" fontId="39" fillId="27" borderId="11" xfId="49" applyFont="1" applyFill="1" applyBorder="1" applyAlignment="1">
      <alignment vertical="top" wrapText="1"/>
    </xf>
    <xf numFmtId="0" fontId="39" fillId="27" borderId="10" xfId="49" applyFont="1" applyFill="1" applyBorder="1" applyAlignment="1">
      <alignment horizontal="right" vertical="top" wrapText="1"/>
    </xf>
    <xf numFmtId="181" fontId="38" fillId="27" borderId="0" xfId="52" applyNumberFormat="1" applyFont="1" applyFill="1" applyAlignment="1"/>
    <xf numFmtId="0" fontId="38" fillId="27" borderId="0" xfId="49" applyFont="1" applyFill="1" applyBorder="1" applyAlignment="1">
      <alignment horizontal="center" vertical="top" wrapText="1"/>
    </xf>
    <xf numFmtId="0" fontId="38" fillId="27" borderId="0" xfId="52" applyFont="1" applyFill="1" applyBorder="1"/>
    <xf numFmtId="49" fontId="38" fillId="27" borderId="0" xfId="52" applyNumberFormat="1" applyFont="1" applyFill="1" applyBorder="1" applyAlignment="1">
      <alignment horizontal="right"/>
    </xf>
    <xf numFmtId="49" fontId="38" fillId="27" borderId="0" xfId="52" applyNumberFormat="1" applyFont="1" applyFill="1" applyBorder="1" applyAlignment="1">
      <alignment horizontal="center"/>
    </xf>
    <xf numFmtId="0" fontId="38" fillId="27" borderId="0" xfId="47" applyNumberFormat="1" applyFont="1" applyFill="1" applyProtection="1"/>
    <xf numFmtId="0" fontId="38" fillId="27" borderId="0" xfId="47" applyNumberFormat="1" applyFont="1" applyFill="1" applyAlignment="1" applyProtection="1">
      <alignment horizontal="right"/>
    </xf>
    <xf numFmtId="0" fontId="38" fillId="27" borderId="0" xfId="51" applyFont="1" applyFill="1" applyAlignment="1" applyProtection="1">
      <alignment horizontal="left"/>
    </xf>
    <xf numFmtId="0" fontId="38" fillId="27" borderId="0" xfId="51" applyFont="1" applyFill="1" applyAlignment="1" applyProtection="1">
      <alignment horizontal="right"/>
    </xf>
    <xf numFmtId="0" fontId="38" fillId="27" borderId="0" xfId="44" applyFont="1" applyFill="1" applyBorder="1" applyAlignment="1">
      <alignment horizontal="right"/>
    </xf>
    <xf numFmtId="0" fontId="38" fillId="27" borderId="0" xfId="44" applyNumberFormat="1" applyFont="1" applyFill="1" applyAlignment="1" applyProtection="1">
      <alignment horizontal="center"/>
    </xf>
    <xf numFmtId="0" fontId="38" fillId="27" borderId="0" xfId="49" applyNumberFormat="1" applyFont="1" applyFill="1" applyAlignment="1">
      <alignment horizontal="right" wrapText="1"/>
    </xf>
    <xf numFmtId="0" fontId="38" fillId="27" borderId="10" xfId="44" applyFont="1" applyFill="1" applyBorder="1" applyAlignment="1">
      <alignment horizontal="left"/>
    </xf>
    <xf numFmtId="0" fontId="38" fillId="27" borderId="10" xfId="44" applyFont="1" applyFill="1" applyBorder="1" applyAlignment="1">
      <alignment horizontal="right"/>
    </xf>
    <xf numFmtId="0" fontId="38" fillId="27" borderId="0" xfId="44" applyFont="1" applyFill="1" applyAlignment="1" applyProtection="1">
      <alignment horizontal="left"/>
    </xf>
    <xf numFmtId="0" fontId="38" fillId="27" borderId="0" xfId="44" applyFont="1" applyFill="1" applyBorder="1" applyAlignment="1" applyProtection="1">
      <alignment horizontal="left"/>
    </xf>
    <xf numFmtId="0" fontId="38" fillId="27" borderId="0" xfId="99" applyNumberFormat="1" applyFont="1" applyFill="1" applyBorder="1" applyAlignment="1" applyProtection="1">
      <alignment vertical="center"/>
    </xf>
    <xf numFmtId="165" fontId="38" fillId="27" borderId="10" xfId="28" applyFont="1" applyFill="1" applyBorder="1" applyAlignment="1">
      <alignment horizontal="right"/>
    </xf>
    <xf numFmtId="165" fontId="38" fillId="27" borderId="0" xfId="28" applyFont="1" applyFill="1" applyBorder="1" applyAlignment="1" applyProtection="1"/>
    <xf numFmtId="165" fontId="38" fillId="27" borderId="0" xfId="28" applyFont="1" applyFill="1" applyAlignment="1" applyProtection="1"/>
    <xf numFmtId="165" fontId="38" fillId="27" borderId="11" xfId="28" applyFont="1" applyFill="1" applyBorder="1" applyAlignment="1">
      <alignment horizontal="right"/>
    </xf>
    <xf numFmtId="0" fontId="23" fillId="0" borderId="0" xfId="44" applyFont="1" applyFill="1" applyBorder="1" applyAlignment="1">
      <alignment horizontal="left" vertical="top" wrapText="1"/>
    </xf>
    <xf numFmtId="49" fontId="38" fillId="0" borderId="0" xfId="51" applyNumberFormat="1" applyFont="1" applyFill="1" applyBorder="1" applyAlignment="1" applyProtection="1">
      <alignment horizontal="center" vertical="top"/>
    </xf>
    <xf numFmtId="0" fontId="23" fillId="0" borderId="0" xfId="49" applyFont="1" applyFill="1" applyBorder="1" applyAlignment="1">
      <alignment horizontal="left" vertical="top" wrapText="1"/>
    </xf>
    <xf numFmtId="0" fontId="23" fillId="27" borderId="0" xfId="49" applyFont="1" applyFill="1" applyBorder="1" applyAlignment="1">
      <alignment horizontal="left" vertical="top" wrapText="1"/>
    </xf>
    <xf numFmtId="0" fontId="23" fillId="0" borderId="12" xfId="49" applyFont="1" applyFill="1" applyBorder="1" applyAlignment="1">
      <alignment horizontal="left" vertical="top" wrapText="1"/>
    </xf>
    <xf numFmtId="0" fontId="23" fillId="27" borderId="0" xfId="49" applyFont="1" applyFill="1" applyBorder="1" applyAlignment="1">
      <alignment horizontal="left" vertical="top"/>
    </xf>
    <xf numFmtId="0" fontId="23" fillId="0" borderId="0" xfId="44" applyFont="1" applyFill="1" applyAlignment="1">
      <alignment horizontal="left"/>
    </xf>
    <xf numFmtId="0" fontId="23" fillId="0" borderId="0" xfId="72" applyFont="1" applyFill="1" applyBorder="1" applyAlignment="1">
      <alignment horizontal="center" vertical="top" wrapText="1"/>
    </xf>
    <xf numFmtId="0" fontId="23" fillId="0" borderId="0" xfId="49" applyFont="1" applyFill="1" applyBorder="1" applyAlignment="1" applyProtection="1">
      <alignment horizontal="left" vertical="justify" wrapText="1"/>
    </xf>
    <xf numFmtId="0" fontId="23" fillId="27" borderId="0" xfId="47" applyFont="1" applyFill="1" applyBorder="1" applyAlignment="1" applyProtection="1">
      <alignment horizontal="left" vertical="top" wrapText="1"/>
    </xf>
    <xf numFmtId="0" fontId="23" fillId="0" borderId="0" xfId="52" applyNumberFormat="1" applyFont="1" applyFill="1" applyBorder="1" applyAlignment="1" applyProtection="1">
      <alignment horizontal="left" vertical="top"/>
    </xf>
    <xf numFmtId="0" fontId="23" fillId="0" borderId="0" xfId="49" applyFont="1" applyFill="1" applyBorder="1" applyAlignment="1">
      <alignment horizontal="left" vertical="top" wrapText="1"/>
    </xf>
    <xf numFmtId="0" fontId="38" fillId="0" borderId="0" xfId="44" applyFont="1" applyFill="1" applyBorder="1" applyAlignment="1">
      <alignment horizontal="left" vertical="top" wrapText="1"/>
    </xf>
    <xf numFmtId="0" fontId="23" fillId="0" borderId="0" xfId="51" applyFont="1" applyFill="1" applyBorder="1" applyAlignment="1" applyProtection="1">
      <alignment horizontal="right" vertical="top"/>
    </xf>
    <xf numFmtId="0" fontId="23" fillId="27" borderId="0" xfId="44" applyFont="1" applyFill="1" applyAlignment="1">
      <alignment horizontal="center"/>
    </xf>
    <xf numFmtId="0" fontId="23" fillId="0" borderId="12" xfId="51" applyNumberFormat="1" applyFont="1" applyFill="1" applyBorder="1" applyAlignment="1" applyProtection="1">
      <alignment horizontal="right"/>
    </xf>
    <xf numFmtId="165" fontId="23" fillId="0" borderId="12" xfId="28" applyFont="1" applyFill="1" applyBorder="1" applyAlignment="1" applyProtection="1">
      <alignment horizontal="right" wrapText="1"/>
    </xf>
    <xf numFmtId="43" fontId="23" fillId="0" borderId="0" xfId="65" applyFont="1" applyFill="1" applyBorder="1" applyAlignment="1">
      <alignment horizontal="right"/>
    </xf>
    <xf numFmtId="43" fontId="23" fillId="27" borderId="0" xfId="65" applyNumberFormat="1" applyFont="1" applyFill="1" applyBorder="1" applyAlignment="1" applyProtection="1">
      <alignment horizontal="right" wrapText="1"/>
    </xf>
    <xf numFmtId="165" fontId="22" fillId="0" borderId="11" xfId="28" applyFont="1" applyFill="1" applyBorder="1" applyAlignment="1" applyProtection="1">
      <alignment horizontal="right"/>
    </xf>
    <xf numFmtId="0" fontId="23" fillId="27" borderId="0" xfId="44" applyFont="1" applyFill="1" applyAlignment="1">
      <alignment horizontal="right" vertical="top"/>
    </xf>
    <xf numFmtId="172" fontId="23" fillId="27" borderId="0" xfId="44" applyNumberFormat="1" applyFont="1" applyFill="1" applyAlignment="1">
      <alignment horizontal="right" vertical="top"/>
    </xf>
    <xf numFmtId="43" fontId="23" fillId="27" borderId="10" xfId="65" applyFont="1" applyFill="1" applyBorder="1" applyAlignment="1" applyProtection="1">
      <alignment horizontal="right"/>
    </xf>
    <xf numFmtId="0" fontId="23" fillId="27" borderId="12" xfId="49" applyFont="1" applyFill="1" applyBorder="1" applyAlignment="1">
      <alignment horizontal="right" vertical="top" wrapText="1"/>
    </xf>
    <xf numFmtId="0" fontId="22" fillId="27" borderId="12" xfId="49" applyFont="1" applyFill="1" applyBorder="1" applyAlignment="1" applyProtection="1">
      <alignment horizontal="left" vertical="top" wrapText="1"/>
    </xf>
    <xf numFmtId="0" fontId="23" fillId="27" borderId="12" xfId="49" applyNumberFormat="1" applyFont="1" applyFill="1" applyBorder="1" applyAlignment="1" applyProtection="1">
      <alignment horizontal="right"/>
    </xf>
    <xf numFmtId="0" fontId="23" fillId="27" borderId="0" xfId="49" applyFont="1" applyFill="1" applyBorder="1" applyAlignment="1" applyProtection="1">
      <alignment horizontal="right" vertical="justify" wrapText="1"/>
    </xf>
    <xf numFmtId="165" fontId="23" fillId="27" borderId="0" xfId="28" applyFont="1" applyFill="1" applyBorder="1"/>
    <xf numFmtId="0" fontId="23" fillId="27" borderId="0" xfId="44" applyFont="1" applyFill="1" applyBorder="1" applyAlignment="1">
      <alignment horizontal="center"/>
    </xf>
    <xf numFmtId="0" fontId="23" fillId="27" borderId="0" xfId="65" quotePrefix="1" applyNumberFormat="1" applyFont="1" applyFill="1" applyBorder="1" applyAlignment="1" applyProtection="1">
      <alignment horizontal="center" wrapText="1"/>
    </xf>
    <xf numFmtId="0" fontId="25" fillId="0" borderId="0" xfId="0" applyFont="1" applyFill="1" applyAlignment="1">
      <alignment horizontal="center"/>
    </xf>
    <xf numFmtId="0" fontId="23" fillId="0" borderId="0" xfId="44" applyFont="1" applyFill="1" applyBorder="1" applyAlignment="1">
      <alignment horizontal="left" vertical="top" wrapText="1"/>
    </xf>
    <xf numFmtId="0" fontId="23" fillId="27" borderId="0" xfId="49" applyFont="1" applyFill="1" applyBorder="1" applyAlignment="1">
      <alignment horizontal="left" vertical="top" wrapText="1"/>
    </xf>
    <xf numFmtId="0" fontId="23" fillId="0" borderId="0" xfId="44" applyFont="1" applyFill="1" applyAlignment="1">
      <alignment horizontal="left"/>
    </xf>
    <xf numFmtId="0" fontId="22" fillId="0" borderId="0" xfId="44" applyNumberFormat="1" applyFont="1" applyFill="1" applyBorder="1" applyAlignment="1" applyProtection="1">
      <alignment horizontal="center"/>
    </xf>
    <xf numFmtId="0" fontId="23" fillId="0" borderId="0" xfId="72" applyFont="1" applyFill="1" applyBorder="1" applyAlignment="1">
      <alignment horizontal="left" vertical="top" wrapText="1"/>
    </xf>
    <xf numFmtId="0" fontId="23" fillId="0" borderId="0" xfId="49" applyFont="1" applyFill="1" applyBorder="1" applyAlignment="1" applyProtection="1">
      <alignment horizontal="left" vertical="justify" wrapText="1"/>
    </xf>
    <xf numFmtId="0" fontId="23" fillId="27" borderId="0" xfId="44" applyFont="1" applyFill="1" applyAlignment="1">
      <alignment horizontal="center"/>
    </xf>
    <xf numFmtId="0" fontId="23" fillId="27" borderId="12" xfId="49" applyFont="1" applyFill="1" applyBorder="1" applyAlignment="1">
      <alignment horizontal="left" vertical="top"/>
    </xf>
    <xf numFmtId="0" fontId="39" fillId="0" borderId="0" xfId="44" applyNumberFormat="1" applyFont="1" applyFill="1" applyBorder="1" applyAlignment="1" applyProtection="1">
      <alignment horizontal="center"/>
    </xf>
    <xf numFmtId="0" fontId="23" fillId="0" borderId="0" xfId="49" applyFont="1" applyFill="1" applyBorder="1" applyAlignment="1" applyProtection="1">
      <alignment horizontal="center" vertical="justify" wrapText="1"/>
    </xf>
    <xf numFmtId="0" fontId="23" fillId="0" borderId="0" xfId="51" applyFont="1" applyFill="1" applyBorder="1" applyAlignment="1" applyProtection="1">
      <alignment horizontal="left" wrapText="1"/>
    </xf>
    <xf numFmtId="0" fontId="22" fillId="0" borderId="0" xfId="51" applyFont="1" applyFill="1" applyBorder="1" applyAlignment="1" applyProtection="1">
      <alignment horizontal="left" vertical="top"/>
    </xf>
    <xf numFmtId="174" fontId="22" fillId="0" borderId="11" xfId="51" applyNumberFormat="1" applyFont="1" applyFill="1" applyBorder="1" applyAlignment="1" applyProtection="1">
      <alignment horizontal="right" vertical="top" wrapText="1"/>
    </xf>
    <xf numFmtId="0" fontId="22" fillId="27" borderId="0" xfId="47" applyFont="1" applyFill="1" applyAlignment="1" applyProtection="1">
      <alignment horizontal="left" vertical="center" wrapText="1"/>
    </xf>
    <xf numFmtId="168" fontId="23" fillId="0" borderId="0" xfId="47" applyNumberFormat="1" applyFont="1" applyFill="1" applyBorder="1" applyAlignment="1" applyProtection="1">
      <alignment horizontal="right" vertical="top"/>
    </xf>
    <xf numFmtId="0" fontId="23" fillId="27" borderId="11" xfId="47" applyFont="1" applyFill="1" applyBorder="1" applyAlignment="1" applyProtection="1">
      <alignment vertical="top"/>
    </xf>
    <xf numFmtId="0" fontId="22" fillId="27" borderId="11" xfId="47" applyFont="1" applyFill="1" applyBorder="1" applyAlignment="1" applyProtection="1">
      <alignment horizontal="left" vertical="top" wrapText="1"/>
    </xf>
    <xf numFmtId="0" fontId="23" fillId="27" borderId="0" xfId="47" applyFont="1" applyFill="1" applyBorder="1" applyAlignment="1" applyProtection="1">
      <alignment horizontal="center" vertical="top"/>
    </xf>
    <xf numFmtId="0" fontId="23" fillId="27" borderId="0" xfId="47" applyFont="1" applyFill="1" applyBorder="1" applyAlignment="1" applyProtection="1">
      <alignment horizontal="center" vertical="center"/>
    </xf>
    <xf numFmtId="0" fontId="23" fillId="27" borderId="11" xfId="47" applyFont="1" applyFill="1" applyBorder="1" applyAlignment="1" applyProtection="1">
      <alignment horizontal="right" vertical="top"/>
    </xf>
    <xf numFmtId="0" fontId="23" fillId="0" borderId="0" xfId="47" applyFont="1" applyFill="1" applyAlignment="1" applyProtection="1">
      <alignment horizontal="right" vertical="top"/>
    </xf>
    <xf numFmtId="0" fontId="23" fillId="27" borderId="11" xfId="47" applyFont="1" applyFill="1" applyBorder="1" applyAlignment="1" applyProtection="1">
      <alignment horizontal="left" vertical="top"/>
    </xf>
    <xf numFmtId="0" fontId="22" fillId="27" borderId="11" xfId="47" applyFont="1" applyFill="1" applyBorder="1" applyAlignment="1" applyProtection="1">
      <alignment horizontal="right" vertical="top"/>
    </xf>
    <xf numFmtId="0" fontId="23" fillId="27" borderId="11" xfId="47" applyFont="1" applyFill="1" applyBorder="1" applyAlignment="1" applyProtection="1">
      <alignment horizontal="left" vertical="top" wrapText="1"/>
    </xf>
    <xf numFmtId="168" fontId="23" fillId="27" borderId="11" xfId="47" applyNumberFormat="1" applyFont="1" applyFill="1" applyBorder="1" applyAlignment="1" applyProtection="1">
      <alignment horizontal="right" vertical="top"/>
    </xf>
    <xf numFmtId="0" fontId="23" fillId="27" borderId="11" xfId="68" applyFont="1" applyFill="1" applyBorder="1" applyAlignment="1" applyProtection="1">
      <alignment horizontal="left" vertical="top" wrapText="1"/>
    </xf>
    <xf numFmtId="174" fontId="23" fillId="27" borderId="11" xfId="47" applyNumberFormat="1" applyFont="1" applyFill="1" applyBorder="1" applyAlignment="1" applyProtection="1">
      <alignment horizontal="right" vertical="top"/>
    </xf>
    <xf numFmtId="0" fontId="23" fillId="27" borderId="11" xfId="68" applyNumberFormat="1" applyFont="1" applyFill="1" applyBorder="1" applyAlignment="1" applyProtection="1">
      <alignment horizontal="right" vertical="top"/>
    </xf>
    <xf numFmtId="0" fontId="25" fillId="0" borderId="0" xfId="0" applyFont="1" applyFill="1" applyAlignment="1">
      <alignment horizontal="center" vertical="top"/>
    </xf>
    <xf numFmtId="0" fontId="25" fillId="0" borderId="0" xfId="0" applyFont="1" applyFill="1" applyAlignment="1">
      <alignment vertical="top"/>
    </xf>
    <xf numFmtId="0" fontId="23" fillId="27" borderId="0" xfId="47" applyNumberFormat="1" applyFont="1" applyFill="1" applyAlignment="1" applyProtection="1">
      <alignment vertical="top"/>
    </xf>
    <xf numFmtId="49" fontId="23" fillId="27" borderId="0" xfId="47" applyNumberFormat="1" applyFont="1" applyFill="1" applyAlignment="1" applyProtection="1">
      <alignment horizontal="center" vertical="top"/>
    </xf>
    <xf numFmtId="0" fontId="23" fillId="0" borderId="12" xfId="52" applyNumberFormat="1" applyFont="1" applyFill="1" applyBorder="1" applyAlignment="1" applyProtection="1">
      <alignment vertical="top"/>
    </xf>
    <xf numFmtId="0" fontId="23" fillId="0" borderId="0" xfId="0" applyFont="1" applyFill="1" applyBorder="1" applyAlignment="1"/>
    <xf numFmtId="0" fontId="23" fillId="0" borderId="0" xfId="0" applyFont="1" applyFill="1" applyAlignment="1"/>
    <xf numFmtId="0" fontId="22" fillId="0" borderId="0" xfId="52" applyNumberFormat="1" applyFont="1" applyFill="1" applyBorder="1" applyAlignment="1" applyProtection="1">
      <alignment horizontal="left"/>
    </xf>
    <xf numFmtId="0" fontId="23" fillId="0" borderId="0" xfId="52" applyNumberFormat="1" applyFont="1" applyFill="1" applyBorder="1" applyAlignment="1" applyProtection="1">
      <alignment horizontal="left" wrapText="1"/>
    </xf>
    <xf numFmtId="0" fontId="23" fillId="0" borderId="0" xfId="52" applyNumberFormat="1" applyFont="1" applyFill="1" applyAlignment="1" applyProtection="1">
      <alignment horizontal="left" wrapText="1"/>
    </xf>
    <xf numFmtId="0" fontId="23" fillId="0" borderId="0" xfId="65" applyNumberFormat="1" applyFont="1" applyFill="1" applyAlignment="1" applyProtection="1">
      <alignment horizontal="left" wrapText="1"/>
    </xf>
    <xf numFmtId="0" fontId="22" fillId="0" borderId="0" xfId="46" applyFont="1" applyFill="1" applyBorder="1" applyAlignment="1" applyProtection="1">
      <alignment horizontal="left" wrapText="1"/>
    </xf>
    <xf numFmtId="0" fontId="23" fillId="0" borderId="0" xfId="47" applyNumberFormat="1" applyFont="1" applyFill="1" applyBorder="1" applyAlignment="1" applyProtection="1">
      <alignment horizontal="left"/>
    </xf>
    <xf numFmtId="0" fontId="23" fillId="0" borderId="0" xfId="52" applyNumberFormat="1" applyFont="1" applyFill="1" applyBorder="1" applyAlignment="1" applyProtection="1">
      <alignment horizontal="center" vertical="top"/>
    </xf>
    <xf numFmtId="0" fontId="22" fillId="0" borderId="0" xfId="49" applyFont="1" applyFill="1" applyAlignment="1" applyProtection="1">
      <alignment horizontal="left" wrapText="1"/>
    </xf>
    <xf numFmtId="190" fontId="22" fillId="0" borderId="11" xfId="52" applyNumberFormat="1" applyFont="1" applyFill="1" applyBorder="1" applyAlignment="1">
      <alignment horizontal="right" vertical="top" wrapText="1"/>
    </xf>
    <xf numFmtId="168" fontId="23" fillId="0" borderId="11" xfId="49" applyNumberFormat="1" applyFont="1" applyFill="1" applyBorder="1" applyAlignment="1">
      <alignment horizontal="right" vertical="top" wrapText="1"/>
    </xf>
    <xf numFmtId="0" fontId="23" fillId="0" borderId="11" xfId="49" applyFont="1" applyFill="1" applyBorder="1" applyAlignment="1" applyProtection="1">
      <alignment horizontal="left" vertical="top" wrapText="1"/>
    </xf>
    <xf numFmtId="0" fontId="23" fillId="0" borderId="11" xfId="52" applyFont="1" applyFill="1" applyBorder="1" applyAlignment="1">
      <alignment horizontal="left" vertical="top"/>
    </xf>
    <xf numFmtId="176" fontId="22" fillId="0" borderId="11" xfId="52" applyNumberFormat="1" applyFont="1" applyFill="1" applyBorder="1" applyAlignment="1">
      <alignment horizontal="right" vertical="top" wrapText="1"/>
    </xf>
    <xf numFmtId="0" fontId="23" fillId="27" borderId="11" xfId="44" applyFont="1" applyFill="1" applyBorder="1" applyAlignment="1">
      <alignment vertical="top" wrapText="1"/>
    </xf>
    <xf numFmtId="0" fontId="22" fillId="27" borderId="11" xfId="44" applyFont="1" applyFill="1" applyBorder="1" applyAlignment="1">
      <alignment horizontal="right" vertical="top" wrapText="1"/>
    </xf>
    <xf numFmtId="0" fontId="22" fillId="27" borderId="11" xfId="44" applyFont="1" applyFill="1" applyBorder="1" applyAlignment="1" applyProtection="1">
      <alignment horizontal="left" vertical="top" wrapText="1"/>
    </xf>
    <xf numFmtId="0" fontId="24" fillId="0" borderId="0" xfId="0" applyFont="1" applyFill="1" applyBorder="1" applyAlignment="1"/>
    <xf numFmtId="0" fontId="22" fillId="0" borderId="0" xfId="0" applyFont="1" applyFill="1" applyBorder="1" applyAlignment="1"/>
    <xf numFmtId="0" fontId="23" fillId="27" borderId="0" xfId="44" applyNumberFormat="1" applyFont="1" applyFill="1" applyAlignment="1"/>
    <xf numFmtId="43" fontId="23" fillId="27" borderId="0" xfId="65" applyFont="1" applyFill="1" applyBorder="1" applyAlignment="1" applyProtection="1">
      <alignment wrapText="1"/>
    </xf>
    <xf numFmtId="0" fontId="23" fillId="27" borderId="0" xfId="65" applyNumberFormat="1" applyFont="1" applyFill="1" applyBorder="1" applyAlignment="1">
      <alignment wrapText="1"/>
    </xf>
    <xf numFmtId="0" fontId="23" fillId="27" borderId="0" xfId="65" applyNumberFormat="1" applyFont="1" applyFill="1" applyBorder="1" applyAlignment="1" applyProtection="1">
      <alignment wrapText="1"/>
    </xf>
    <xf numFmtId="0" fontId="23" fillId="27" borderId="0" xfId="44" applyNumberFormat="1" applyFont="1" applyFill="1" applyBorder="1" applyAlignment="1" applyProtection="1"/>
    <xf numFmtId="0" fontId="23" fillId="27" borderId="0" xfId="44" applyNumberFormat="1" applyFont="1" applyFill="1" applyBorder="1" applyAlignment="1"/>
    <xf numFmtId="43" fontId="23" fillId="27" borderId="0" xfId="65" applyFont="1" applyFill="1" applyAlignment="1" applyProtection="1">
      <alignment wrapText="1"/>
    </xf>
    <xf numFmtId="0" fontId="23" fillId="27" borderId="0" xfId="44" applyFont="1" applyFill="1" applyBorder="1" applyAlignment="1" applyProtection="1">
      <alignment vertical="justify"/>
    </xf>
    <xf numFmtId="0" fontId="22" fillId="0" borderId="0" xfId="46" applyFont="1" applyFill="1" applyBorder="1" applyAlignment="1" applyProtection="1">
      <alignment vertical="center" wrapText="1"/>
    </xf>
    <xf numFmtId="0" fontId="23" fillId="27" borderId="0" xfId="44" applyFont="1" applyFill="1" applyBorder="1" applyAlignment="1">
      <alignment horizontal="center" vertical="top" wrapText="1"/>
    </xf>
    <xf numFmtId="0" fontId="23" fillId="27" borderId="0" xfId="44" applyFont="1" applyFill="1" applyBorder="1" applyAlignment="1" applyProtection="1">
      <alignment horizontal="right" vertical="justify"/>
    </xf>
    <xf numFmtId="172" fontId="23" fillId="0" borderId="0" xfId="48" applyNumberFormat="1" applyFont="1" applyFill="1" applyBorder="1" applyAlignment="1">
      <alignment horizontal="right" vertical="top" wrapText="1"/>
    </xf>
    <xf numFmtId="0" fontId="23" fillId="0" borderId="0" xfId="48" applyFont="1" applyFill="1" applyBorder="1" applyAlignment="1">
      <alignment horizontal="left" vertical="top"/>
    </xf>
    <xf numFmtId="0" fontId="23" fillId="0" borderId="12" xfId="48" applyFont="1" applyFill="1" applyBorder="1" applyAlignment="1">
      <alignment vertical="top"/>
    </xf>
    <xf numFmtId="0" fontId="23" fillId="0" borderId="0" xfId="44" applyFont="1" applyFill="1" applyBorder="1" applyAlignment="1"/>
    <xf numFmtId="0" fontId="22" fillId="0" borderId="0" xfId="48" applyFont="1" applyFill="1" applyBorder="1" applyAlignment="1" applyProtection="1">
      <alignment horizontal="left" vertical="center" wrapText="1"/>
    </xf>
    <xf numFmtId="0" fontId="23" fillId="0" borderId="11" xfId="48" applyFont="1" applyFill="1" applyBorder="1" applyAlignment="1">
      <alignment horizontal="left" vertical="top" wrapText="1"/>
    </xf>
    <xf numFmtId="168" fontId="23" fillId="0" borderId="11" xfId="48" applyNumberFormat="1" applyFont="1" applyFill="1" applyBorder="1" applyAlignment="1">
      <alignment horizontal="right" vertical="top" wrapText="1"/>
    </xf>
    <xf numFmtId="0" fontId="23" fillId="0" borderId="11" xfId="48" applyFont="1" applyFill="1" applyBorder="1" applyAlignment="1" applyProtection="1">
      <alignment horizontal="left" vertical="top" wrapText="1"/>
    </xf>
    <xf numFmtId="0" fontId="23" fillId="0" borderId="11" xfId="52" applyFont="1" applyFill="1" applyBorder="1" applyAlignment="1">
      <alignment horizontal="left" vertical="top" wrapText="1"/>
    </xf>
    <xf numFmtId="168" fontId="23" fillId="0" borderId="11" xfId="52" applyNumberFormat="1" applyFont="1" applyFill="1" applyBorder="1" applyAlignment="1">
      <alignment horizontal="right" vertical="top" wrapText="1"/>
    </xf>
    <xf numFmtId="0" fontId="23" fillId="0" borderId="11" xfId="52" applyFont="1" applyFill="1" applyBorder="1" applyAlignment="1" applyProtection="1">
      <alignment horizontal="left" vertical="top" wrapText="1"/>
    </xf>
    <xf numFmtId="0" fontId="22" fillId="27" borderId="0" xfId="0" applyNumberFormat="1" applyFont="1" applyFill="1" applyBorder="1" applyAlignment="1" applyProtection="1">
      <alignment horizontal="center" vertical="center"/>
    </xf>
    <xf numFmtId="0" fontId="23" fillId="27" borderId="0" xfId="49" applyNumberFormat="1" applyFont="1" applyFill="1" applyAlignment="1">
      <alignment horizontal="right" vertical="center"/>
    </xf>
    <xf numFmtId="0" fontId="23" fillId="27" borderId="0" xfId="49" applyNumberFormat="1" applyFont="1" applyFill="1" applyAlignment="1">
      <alignment vertical="center"/>
    </xf>
    <xf numFmtId="49" fontId="23" fillId="27" borderId="0" xfId="49" applyNumberFormat="1" applyFont="1" applyFill="1" applyAlignment="1">
      <alignment horizontal="center" vertical="center"/>
    </xf>
    <xf numFmtId="0" fontId="23" fillId="27" borderId="12" xfId="49" applyFont="1" applyFill="1" applyBorder="1" applyAlignment="1">
      <alignment vertical="top"/>
    </xf>
    <xf numFmtId="0" fontId="22" fillId="27" borderId="12" xfId="49" applyFont="1" applyFill="1" applyBorder="1" applyAlignment="1">
      <alignment vertical="top"/>
    </xf>
    <xf numFmtId="173" fontId="22" fillId="27" borderId="11" xfId="49" applyNumberFormat="1" applyFont="1" applyFill="1" applyBorder="1" applyAlignment="1">
      <alignment horizontal="right" vertical="top" wrapText="1"/>
    </xf>
    <xf numFmtId="0" fontId="23" fillId="27" borderId="11" xfId="49" applyNumberFormat="1" applyFont="1" applyFill="1" applyBorder="1" applyAlignment="1">
      <alignment horizontal="right" wrapText="1"/>
    </xf>
    <xf numFmtId="0" fontId="23" fillId="27" borderId="0" xfId="48" applyFont="1" applyFill="1" applyBorder="1" applyAlignment="1">
      <alignment horizontal="center" vertical="top" wrapText="1"/>
    </xf>
    <xf numFmtId="0" fontId="22" fillId="27" borderId="0" xfId="49" applyFont="1" applyFill="1" applyBorder="1" applyAlignment="1" applyProtection="1">
      <alignment horizontal="left" vertical="center" wrapText="1"/>
    </xf>
    <xf numFmtId="0" fontId="23" fillId="27" borderId="0" xfId="0" applyFont="1" applyFill="1" applyAlignment="1">
      <alignment vertical="top"/>
    </xf>
    <xf numFmtId="0" fontId="23" fillId="27" borderId="0" xfId="49" applyFont="1" applyFill="1" applyBorder="1" applyAlignment="1" applyProtection="1">
      <alignment horizontal="left" wrapText="1"/>
    </xf>
    <xf numFmtId="0" fontId="23" fillId="0" borderId="12" xfId="49" applyFont="1" applyFill="1" applyBorder="1" applyAlignment="1">
      <alignment vertical="top"/>
    </xf>
    <xf numFmtId="0" fontId="23" fillId="0" borderId="0" xfId="49" applyFont="1" applyFill="1" applyAlignment="1">
      <alignment horizontal="center" vertical="center" wrapText="1"/>
    </xf>
    <xf numFmtId="0" fontId="23" fillId="0" borderId="0" xfId="44" applyFont="1" applyFill="1" applyAlignment="1">
      <alignment horizontal="left" vertical="center"/>
    </xf>
    <xf numFmtId="0" fontId="23" fillId="0" borderId="0" xfId="44" applyFont="1" applyFill="1" applyAlignment="1">
      <alignment vertical="center"/>
    </xf>
    <xf numFmtId="0" fontId="23" fillId="0" borderId="0" xfId="49" applyNumberFormat="1" applyFont="1" applyFill="1" applyAlignment="1">
      <alignment vertical="center"/>
    </xf>
    <xf numFmtId="0" fontId="38" fillId="0" borderId="0" xfId="49" applyNumberFormat="1" applyFont="1" applyFill="1" applyAlignment="1">
      <alignment vertical="center"/>
    </xf>
    <xf numFmtId="0" fontId="22" fillId="0" borderId="0" xfId="49" applyFont="1" applyFill="1" applyBorder="1" applyAlignment="1" applyProtection="1">
      <alignment horizontal="left"/>
    </xf>
    <xf numFmtId="0" fontId="23" fillId="0" borderId="0" xfId="49" applyNumberFormat="1" applyFont="1" applyFill="1" applyAlignment="1">
      <alignment horizontal="left" vertical="center"/>
    </xf>
    <xf numFmtId="0" fontId="23" fillId="0" borderId="0" xfId="51" applyNumberFormat="1" applyFont="1" applyFill="1" applyAlignment="1" applyProtection="1">
      <alignment horizontal="left"/>
    </xf>
    <xf numFmtId="0" fontId="38" fillId="0" borderId="11" xfId="44" applyFont="1" applyFill="1" applyBorder="1" applyAlignment="1">
      <alignment horizontal="left" vertical="top" wrapText="1"/>
    </xf>
    <xf numFmtId="176" fontId="39" fillId="0" borderId="11" xfId="44" applyNumberFormat="1" applyFont="1" applyFill="1" applyBorder="1" applyAlignment="1">
      <alignment horizontal="right" vertical="top" wrapText="1"/>
    </xf>
    <xf numFmtId="0" fontId="39" fillId="0" borderId="11" xfId="44" applyFont="1" applyFill="1" applyBorder="1" applyAlignment="1">
      <alignment vertical="top" wrapText="1"/>
    </xf>
    <xf numFmtId="0" fontId="23" fillId="27" borderId="0" xfId="47" applyFont="1" applyFill="1" applyBorder="1" applyAlignment="1" applyProtection="1">
      <alignment horizontal="left" vertical="top" wrapText="1"/>
    </xf>
    <xf numFmtId="0" fontId="25" fillId="0" borderId="0" xfId="0" applyFont="1" applyFill="1" applyAlignment="1">
      <alignment horizontal="center" vertical="top"/>
    </xf>
    <xf numFmtId="0" fontId="23" fillId="0" borderId="0" xfId="44" applyFont="1" applyFill="1" applyBorder="1" applyAlignment="1">
      <alignment horizontal="left" vertical="top" wrapText="1"/>
    </xf>
    <xf numFmtId="0" fontId="23" fillId="27" borderId="0" xfId="49" applyFont="1" applyFill="1" applyBorder="1" applyAlignment="1">
      <alignment horizontal="left" vertical="top" wrapText="1"/>
    </xf>
    <xf numFmtId="0" fontId="23" fillId="0" borderId="0" xfId="44" applyFont="1" applyFill="1" applyBorder="1" applyAlignment="1" applyProtection="1">
      <alignment horizontal="left" vertical="top" wrapText="1"/>
    </xf>
    <xf numFmtId="0" fontId="23" fillId="27" borderId="0" xfId="44" applyFont="1" applyFill="1" applyBorder="1" applyAlignment="1">
      <alignment horizontal="left" wrapText="1"/>
    </xf>
    <xf numFmtId="0" fontId="38" fillId="0" borderId="10" xfId="44" applyFont="1" applyFill="1" applyBorder="1" applyAlignment="1">
      <alignment horizontal="left" vertical="top" wrapText="1"/>
    </xf>
    <xf numFmtId="0" fontId="39" fillId="0" borderId="0" xfId="50" applyFont="1" applyFill="1" applyBorder="1" applyAlignment="1">
      <alignment horizontal="left" wrapText="1"/>
    </xf>
    <xf numFmtId="0" fontId="23" fillId="0" borderId="0" xfId="44" applyFont="1" applyFill="1" applyAlignment="1">
      <alignment horizontal="center" vertical="top"/>
    </xf>
    <xf numFmtId="49" fontId="23" fillId="0" borderId="0" xfId="73" applyNumberFormat="1" applyFont="1" applyFill="1" applyBorder="1" applyAlignment="1">
      <alignment horizontal="right" vertical="top" wrapText="1"/>
    </xf>
    <xf numFmtId="0" fontId="23" fillId="0" borderId="11" xfId="28" applyNumberFormat="1" applyFont="1" applyFill="1" applyBorder="1" applyAlignment="1" applyProtection="1">
      <alignment horizontal="right" wrapText="1"/>
    </xf>
    <xf numFmtId="0" fontId="39" fillId="0" borderId="0" xfId="49" applyFont="1" applyFill="1" applyBorder="1" applyAlignment="1" applyProtection="1">
      <alignment horizontal="left" wrapText="1"/>
    </xf>
    <xf numFmtId="0" fontId="23" fillId="27" borderId="0" xfId="65" applyNumberFormat="1" applyFont="1" applyFill="1" applyBorder="1" applyAlignment="1" applyProtection="1">
      <alignment horizontal="center" vertical="top" wrapText="1"/>
    </xf>
    <xf numFmtId="0" fontId="23" fillId="0" borderId="11" xfId="72" applyFont="1" applyFill="1" applyBorder="1" applyAlignment="1">
      <alignment horizontal="left" vertical="top" wrapText="1"/>
    </xf>
    <xf numFmtId="168" fontId="23" fillId="0" borderId="11" xfId="72" applyNumberFormat="1" applyFont="1" applyFill="1" applyBorder="1" applyAlignment="1">
      <alignment horizontal="right" vertical="top" wrapText="1"/>
    </xf>
    <xf numFmtId="0" fontId="23" fillId="0" borderId="11" xfId="72" applyFont="1" applyFill="1" applyBorder="1" applyAlignment="1" applyProtection="1">
      <alignment horizontal="left" vertical="top" wrapText="1"/>
    </xf>
    <xf numFmtId="0" fontId="23" fillId="0" borderId="0" xfId="72" applyNumberFormat="1" applyFont="1" applyFill="1" applyBorder="1" applyAlignment="1" applyProtection="1">
      <alignment horizontal="right" vertical="center"/>
    </xf>
    <xf numFmtId="1" fontId="23" fillId="0" borderId="0" xfId="44" applyNumberFormat="1" applyFont="1" applyFill="1" applyBorder="1" applyAlignment="1" applyProtection="1">
      <alignment horizontal="center" wrapText="1"/>
    </xf>
    <xf numFmtId="1" fontId="23" fillId="0" borderId="0" xfId="44" applyNumberFormat="1" applyFont="1" applyFill="1" applyAlignment="1">
      <alignment horizontal="center" wrapText="1"/>
    </xf>
    <xf numFmtId="1" fontId="23" fillId="0" borderId="0" xfId="44" applyNumberFormat="1" applyFont="1" applyFill="1" applyBorder="1" applyAlignment="1">
      <alignment horizontal="center" wrapText="1"/>
    </xf>
    <xf numFmtId="43" fontId="23" fillId="0" borderId="0" xfId="65" applyFont="1" applyFill="1" applyBorder="1" applyAlignment="1" applyProtection="1">
      <alignment horizontal="center" wrapText="1"/>
    </xf>
    <xf numFmtId="0" fontId="23" fillId="0" borderId="0" xfId="65" applyNumberFormat="1" applyFont="1" applyFill="1" applyAlignment="1" applyProtection="1">
      <alignment horizontal="center" wrapText="1"/>
    </xf>
    <xf numFmtId="0" fontId="23" fillId="0" borderId="0" xfId="65" applyNumberFormat="1" applyFont="1" applyFill="1" applyBorder="1" applyAlignment="1">
      <alignment horizontal="center" wrapText="1"/>
    </xf>
    <xf numFmtId="1" fontId="23" fillId="0" borderId="0" xfId="44" applyNumberFormat="1" applyFont="1" applyFill="1" applyAlignment="1" applyProtection="1">
      <alignment horizontal="center" wrapText="1"/>
    </xf>
    <xf numFmtId="0" fontId="23" fillId="0" borderId="0" xfId="44" applyNumberFormat="1" applyFont="1" applyFill="1" applyBorder="1" applyAlignment="1">
      <alignment horizontal="center" wrapText="1"/>
    </xf>
    <xf numFmtId="0" fontId="23" fillId="0" borderId="0" xfId="65" applyNumberFormat="1" applyFont="1" applyFill="1" applyBorder="1" applyAlignment="1" applyProtection="1">
      <alignment horizontal="center" wrapText="1"/>
    </xf>
    <xf numFmtId="1" fontId="23" fillId="27" borderId="0" xfId="44" applyNumberFormat="1" applyFont="1" applyFill="1" applyBorder="1" applyAlignment="1" applyProtection="1">
      <alignment horizontal="center" wrapText="1"/>
    </xf>
    <xf numFmtId="0" fontId="23" fillId="0" borderId="0" xfId="44" applyNumberFormat="1" applyFont="1" applyFill="1" applyBorder="1" applyAlignment="1" applyProtection="1">
      <alignment horizontal="center" wrapText="1"/>
    </xf>
    <xf numFmtId="0" fontId="23" fillId="0" borderId="0" xfId="52" applyFont="1" applyFill="1" applyAlignment="1">
      <alignment horizontal="center"/>
    </xf>
    <xf numFmtId="0" fontId="23" fillId="0" borderId="0" xfId="44" applyFont="1" applyFill="1" applyBorder="1" applyAlignment="1">
      <alignment horizontal="right" vertical="top"/>
    </xf>
    <xf numFmtId="49" fontId="23" fillId="0" borderId="11" xfId="44" applyNumberFormat="1" applyFont="1" applyFill="1" applyBorder="1" applyAlignment="1">
      <alignment horizontal="right" vertical="top" wrapText="1"/>
    </xf>
    <xf numFmtId="0" fontId="22" fillId="27" borderId="0" xfId="49" applyFont="1" applyFill="1" applyAlignment="1" applyProtection="1">
      <alignment horizontal="left" vertical="center" wrapText="1"/>
    </xf>
    <xf numFmtId="0" fontId="23" fillId="27" borderId="11" xfId="49" applyFont="1" applyFill="1" applyBorder="1" applyAlignment="1" applyProtection="1">
      <alignment horizontal="left" vertical="top" wrapText="1"/>
    </xf>
    <xf numFmtId="0" fontId="23" fillId="27" borderId="11" xfId="49" applyNumberFormat="1" applyFont="1" applyFill="1" applyBorder="1" applyAlignment="1">
      <alignment horizontal="right"/>
    </xf>
    <xf numFmtId="0" fontId="23" fillId="27" borderId="11" xfId="49" applyFont="1" applyFill="1" applyBorder="1" applyAlignment="1">
      <alignment horizontal="right" vertical="top"/>
    </xf>
    <xf numFmtId="0" fontId="23" fillId="27" borderId="11" xfId="49" applyFont="1" applyFill="1" applyBorder="1" applyAlignment="1">
      <alignment horizontal="left" vertical="top"/>
    </xf>
    <xf numFmtId="0" fontId="22" fillId="27" borderId="11" xfId="52" applyFont="1" applyFill="1" applyBorder="1" applyAlignment="1">
      <alignment horizontal="right" vertical="top" wrapText="1"/>
    </xf>
    <xf numFmtId="0" fontId="22" fillId="27" borderId="11" xfId="52" applyFont="1" applyFill="1" applyBorder="1" applyAlignment="1" applyProtection="1">
      <alignment horizontal="left" vertical="top" wrapText="1"/>
    </xf>
    <xf numFmtId="0" fontId="23" fillId="27" borderId="12" xfId="44" applyFont="1" applyFill="1" applyBorder="1" applyAlignment="1">
      <alignment vertical="top"/>
    </xf>
    <xf numFmtId="0" fontId="23" fillId="0" borderId="0" xfId="49" applyFont="1" applyFill="1" applyAlignment="1">
      <alignment horizontal="center" vertical="top" wrapText="1"/>
    </xf>
    <xf numFmtId="172" fontId="23" fillId="0" borderId="11" xfId="52" applyNumberFormat="1" applyFont="1" applyFill="1" applyBorder="1" applyAlignment="1">
      <alignment horizontal="right" vertical="top" wrapText="1"/>
    </xf>
    <xf numFmtId="0" fontId="23" fillId="0" borderId="11" xfId="0" applyFont="1" applyFill="1" applyBorder="1" applyAlignment="1">
      <alignment vertical="top" wrapText="1"/>
    </xf>
    <xf numFmtId="0" fontId="38" fillId="0" borderId="0" xfId="44" applyNumberFormat="1" applyFont="1" applyFill="1" applyBorder="1" applyAlignment="1">
      <alignment horizontal="center" wrapText="1"/>
    </xf>
    <xf numFmtId="0" fontId="38" fillId="0" borderId="0" xfId="65" applyNumberFormat="1" applyFont="1" applyFill="1" applyBorder="1" applyAlignment="1">
      <alignment horizontal="center" wrapText="1"/>
    </xf>
    <xf numFmtId="43" fontId="38" fillId="0" borderId="0" xfId="65" applyFont="1" applyFill="1" applyBorder="1" applyAlignment="1">
      <alignment horizontal="center" wrapText="1"/>
    </xf>
    <xf numFmtId="0" fontId="38" fillId="0" borderId="0" xfId="44" applyNumberFormat="1" applyFont="1" applyFill="1" applyAlignment="1">
      <alignment horizontal="center" wrapText="1"/>
    </xf>
    <xf numFmtId="0" fontId="38" fillId="0" borderId="0" xfId="52" applyNumberFormat="1" applyFont="1" applyFill="1" applyAlignment="1">
      <alignment horizontal="center" wrapText="1"/>
    </xf>
    <xf numFmtId="43" fontId="38" fillId="0" borderId="0" xfId="65" applyFont="1" applyFill="1" applyBorder="1" applyAlignment="1" applyProtection="1">
      <alignment horizontal="center" wrapText="1"/>
    </xf>
    <xf numFmtId="0" fontId="38" fillId="0" borderId="0" xfId="51" applyNumberFormat="1" applyFont="1" applyFill="1" applyBorder="1" applyAlignment="1" applyProtection="1">
      <alignment horizontal="center"/>
    </xf>
    <xf numFmtId="0" fontId="38" fillId="0" borderId="0" xfId="44" applyFont="1" applyFill="1" applyAlignment="1">
      <alignment horizontal="center"/>
    </xf>
    <xf numFmtId="172" fontId="38" fillId="27" borderId="11" xfId="72" applyNumberFormat="1" applyFont="1" applyFill="1" applyBorder="1" applyAlignment="1">
      <alignment horizontal="right" vertical="top" wrapText="1"/>
    </xf>
    <xf numFmtId="0" fontId="38" fillId="27" borderId="11" xfId="72" applyFont="1" applyFill="1" applyBorder="1" applyAlignment="1" applyProtection="1">
      <alignment horizontal="left" vertical="top" wrapText="1"/>
    </xf>
    <xf numFmtId="0" fontId="38" fillId="27" borderId="11" xfId="72" applyFont="1" applyFill="1" applyBorder="1" applyAlignment="1">
      <alignment horizontal="right" vertical="top" wrapText="1"/>
    </xf>
    <xf numFmtId="168" fontId="38" fillId="27" borderId="11" xfId="59" applyNumberFormat="1" applyFont="1" applyFill="1" applyBorder="1" applyAlignment="1">
      <alignment horizontal="right" vertical="top" wrapText="1"/>
    </xf>
    <xf numFmtId="0" fontId="38" fillId="27" borderId="11" xfId="59" applyFont="1" applyFill="1" applyBorder="1" applyAlignment="1" applyProtection="1">
      <alignment horizontal="left" vertical="top" wrapText="1"/>
    </xf>
    <xf numFmtId="0" fontId="38" fillId="27" borderId="11" xfId="59" applyFont="1" applyFill="1" applyBorder="1" applyAlignment="1">
      <alignment vertical="top" wrapText="1"/>
    </xf>
    <xf numFmtId="167" fontId="38" fillId="27" borderId="11" xfId="73" applyFont="1" applyFill="1" applyBorder="1" applyAlignment="1">
      <alignment vertical="top" wrapText="1"/>
    </xf>
    <xf numFmtId="176" fontId="39" fillId="27" borderId="11" xfId="72" applyNumberFormat="1" applyFont="1" applyFill="1" applyBorder="1" applyAlignment="1">
      <alignment vertical="top" wrapText="1"/>
    </xf>
    <xf numFmtId="167" fontId="39" fillId="27" borderId="11" xfId="73" applyNumberFormat="1" applyFont="1" applyFill="1" applyBorder="1" applyAlignment="1" applyProtection="1">
      <alignment horizontal="left" vertical="top" wrapText="1"/>
    </xf>
    <xf numFmtId="0" fontId="38" fillId="27" borderId="0" xfId="49" applyFont="1" applyFill="1" applyBorder="1" applyAlignment="1">
      <alignment horizontal="center" vertical="top"/>
    </xf>
    <xf numFmtId="0" fontId="38" fillId="27" borderId="0" xfId="52" applyFont="1" applyFill="1" applyBorder="1" applyAlignment="1">
      <alignment horizontal="center"/>
    </xf>
    <xf numFmtId="0" fontId="38" fillId="27" borderId="11" xfId="44" applyFont="1" applyFill="1" applyBorder="1" applyAlignment="1">
      <alignment horizontal="right" vertical="top"/>
    </xf>
    <xf numFmtId="0" fontId="38" fillId="27" borderId="11" xfId="44" applyFont="1" applyFill="1" applyBorder="1" applyAlignment="1" applyProtection="1">
      <alignment horizontal="left" vertical="top" wrapText="1"/>
    </xf>
    <xf numFmtId="0" fontId="38" fillId="27" borderId="12" xfId="49" applyFont="1" applyFill="1" applyBorder="1" applyAlignment="1">
      <alignment vertical="top"/>
    </xf>
    <xf numFmtId="43" fontId="23" fillId="0" borderId="11" xfId="65" applyFont="1" applyFill="1" applyBorder="1" applyAlignment="1" applyProtection="1">
      <alignment horizontal="center" wrapText="1"/>
    </xf>
    <xf numFmtId="165" fontId="23" fillId="0" borderId="10" xfId="28" applyFont="1" applyFill="1" applyBorder="1" applyAlignment="1" applyProtection="1">
      <alignment horizontal="center" wrapText="1"/>
    </xf>
    <xf numFmtId="165" fontId="23" fillId="0" borderId="0" xfId="28" applyFont="1" applyFill="1" applyBorder="1" applyAlignment="1" applyProtection="1">
      <alignment horizontal="center" wrapText="1"/>
    </xf>
    <xf numFmtId="181" fontId="23" fillId="0" borderId="0" xfId="51" applyNumberFormat="1" applyFont="1" applyFill="1" applyBorder="1" applyAlignment="1" applyProtection="1">
      <alignment horizontal="center"/>
    </xf>
    <xf numFmtId="43" fontId="23" fillId="0" borderId="10" xfId="65" applyNumberFormat="1" applyFont="1" applyFill="1" applyBorder="1" applyAlignment="1" applyProtection="1">
      <alignment horizontal="center" wrapText="1"/>
    </xf>
    <xf numFmtId="0" fontId="38" fillId="0" borderId="19" xfId="51" applyFont="1" applyFill="1" applyBorder="1" applyAlignment="1" applyProtection="1">
      <alignment horizontal="left" vertical="top" wrapText="1"/>
    </xf>
    <xf numFmtId="0" fontId="38" fillId="0" borderId="19" xfId="51" applyFont="1" applyFill="1" applyBorder="1" applyAlignment="1" applyProtection="1">
      <alignment horizontal="right" vertical="top" wrapText="1"/>
    </xf>
    <xf numFmtId="0" fontId="38" fillId="0" borderId="19" xfId="50" applyFont="1" applyFill="1" applyBorder="1" applyAlignment="1" applyProtection="1">
      <alignment horizontal="left"/>
    </xf>
    <xf numFmtId="0" fontId="38" fillId="0" borderId="19" xfId="50" applyNumberFormat="1" applyFont="1" applyFill="1" applyBorder="1" applyAlignment="1" applyProtection="1">
      <alignment horizontal="right"/>
    </xf>
    <xf numFmtId="43" fontId="38" fillId="0" borderId="0" xfId="65" applyFont="1" applyFill="1" applyAlignment="1" applyProtection="1">
      <alignment horizontal="center" wrapText="1"/>
    </xf>
    <xf numFmtId="43" fontId="38" fillId="0" borderId="10" xfId="65" applyFont="1" applyFill="1" applyBorder="1" applyAlignment="1" applyProtection="1">
      <alignment horizontal="center" wrapText="1"/>
    </xf>
    <xf numFmtId="165" fontId="23" fillId="0" borderId="11" xfId="28" applyFont="1" applyFill="1" applyBorder="1" applyAlignment="1">
      <alignment horizontal="center" wrapText="1"/>
    </xf>
    <xf numFmtId="165" fontId="23" fillId="0" borderId="10" xfId="28" applyFont="1" applyFill="1" applyBorder="1" applyAlignment="1">
      <alignment horizontal="center" wrapText="1"/>
    </xf>
    <xf numFmtId="165" fontId="23" fillId="0" borderId="0" xfId="28" applyFont="1" applyFill="1" applyBorder="1" applyAlignment="1">
      <alignment horizontal="center" wrapText="1"/>
    </xf>
    <xf numFmtId="165" fontId="23" fillId="0" borderId="0" xfId="28" applyFont="1" applyFill="1" applyBorder="1" applyAlignment="1" applyProtection="1">
      <alignment horizontal="center"/>
    </xf>
    <xf numFmtId="165" fontId="23" fillId="0" borderId="0" xfId="28" applyFont="1" applyFill="1" applyBorder="1" applyAlignment="1">
      <alignment horizontal="center"/>
    </xf>
    <xf numFmtId="165" fontId="23" fillId="0" borderId="0" xfId="28" applyFont="1" applyFill="1" applyAlignment="1">
      <alignment horizontal="center"/>
    </xf>
    <xf numFmtId="165" fontId="23" fillId="0" borderId="0" xfId="28" applyFont="1" applyFill="1" applyAlignment="1" applyProtection="1">
      <alignment horizontal="center"/>
    </xf>
    <xf numFmtId="0" fontId="23" fillId="0" borderId="0" xfId="0" applyFont="1" applyFill="1" applyAlignment="1">
      <alignment vertical="center"/>
    </xf>
    <xf numFmtId="0" fontId="22" fillId="0" borderId="0" xfId="44" applyNumberFormat="1" applyFont="1" applyFill="1" applyAlignment="1" applyProtection="1">
      <alignment horizontal="center" vertical="top"/>
    </xf>
    <xf numFmtId="0" fontId="23" fillId="0" borderId="0" xfId="44" applyFont="1" applyFill="1" applyBorder="1" applyAlignment="1">
      <alignment vertical="top"/>
    </xf>
    <xf numFmtId="0" fontId="23" fillId="0" borderId="0" xfId="44" applyFont="1" applyFill="1" applyAlignment="1">
      <alignment vertical="top"/>
    </xf>
    <xf numFmtId="0" fontId="23" fillId="0" borderId="0" xfId="44" applyFont="1" applyFill="1" applyAlignment="1">
      <alignment horizontal="right" vertical="top"/>
    </xf>
    <xf numFmtId="0" fontId="23" fillId="27" borderId="0" xfId="44" applyFont="1" applyFill="1" applyAlignment="1">
      <alignment horizontal="center" vertical="center"/>
    </xf>
    <xf numFmtId="0" fontId="23" fillId="0" borderId="0" xfId="44" applyFont="1" applyFill="1" applyBorder="1" applyAlignment="1">
      <alignment vertical="center"/>
    </xf>
    <xf numFmtId="0" fontId="23" fillId="27" borderId="0" xfId="44" applyFont="1" applyFill="1" applyAlignment="1">
      <alignment vertical="center"/>
    </xf>
    <xf numFmtId="0" fontId="23" fillId="0" borderId="0" xfId="48" applyNumberFormat="1" applyFont="1" applyFill="1" applyBorder="1" applyAlignment="1">
      <alignment horizontal="right" vertical="center"/>
    </xf>
    <xf numFmtId="0" fontId="23" fillId="0" borderId="0" xfId="48" applyNumberFormat="1" applyFont="1" applyFill="1" applyBorder="1" applyAlignment="1">
      <alignment horizontal="left" vertical="center"/>
    </xf>
    <xf numFmtId="0" fontId="23" fillId="0" borderId="0" xfId="65" applyNumberFormat="1" applyFont="1" applyFill="1" applyBorder="1" applyAlignment="1">
      <alignment horizontal="right" vertical="center" wrapText="1"/>
    </xf>
    <xf numFmtId="0" fontId="23" fillId="27" borderId="0" xfId="44" applyFont="1" applyFill="1" applyBorder="1" applyAlignment="1">
      <alignment vertical="center"/>
    </xf>
    <xf numFmtId="49" fontId="23" fillId="27" borderId="0" xfId="44" applyNumberFormat="1" applyFont="1" applyFill="1" applyAlignment="1">
      <alignment horizontal="center" vertical="center"/>
    </xf>
    <xf numFmtId="165" fontId="22" fillId="0" borderId="0" xfId="28" applyFont="1" applyFill="1" applyBorder="1" applyAlignment="1">
      <alignment horizontal="center" wrapText="1"/>
    </xf>
    <xf numFmtId="165" fontId="22" fillId="0" borderId="11" xfId="28" applyFont="1" applyFill="1" applyBorder="1" applyAlignment="1" applyProtection="1">
      <alignment horizontal="center" wrapText="1"/>
    </xf>
    <xf numFmtId="0" fontId="23" fillId="27" borderId="0" xfId="49" applyFont="1" applyFill="1" applyBorder="1" applyAlignment="1">
      <alignment vertical="center"/>
    </xf>
    <xf numFmtId="0" fontId="23" fillId="27" borderId="0" xfId="44" applyFont="1" applyFill="1" applyAlignment="1">
      <alignment horizontal="right" vertical="center"/>
    </xf>
    <xf numFmtId="172" fontId="23" fillId="27" borderId="0" xfId="44" applyNumberFormat="1" applyFont="1" applyFill="1" applyAlignment="1">
      <alignment horizontal="right" vertical="center"/>
    </xf>
    <xf numFmtId="0" fontId="23" fillId="27" borderId="0" xfId="44" applyFont="1" applyFill="1" applyAlignment="1" applyProtection="1">
      <alignment horizontal="left" vertical="center"/>
    </xf>
    <xf numFmtId="165" fontId="23" fillId="0" borderId="0" xfId="28" applyFont="1" applyFill="1" applyAlignment="1">
      <alignment horizontal="center" wrapText="1"/>
    </xf>
    <xf numFmtId="43" fontId="23" fillId="0" borderId="10" xfId="65" applyFont="1" applyFill="1" applyBorder="1" applyAlignment="1">
      <alignment horizontal="center" wrapText="1"/>
    </xf>
    <xf numFmtId="43" fontId="23" fillId="0" borderId="0" xfId="65" applyFont="1" applyFill="1" applyBorder="1" applyAlignment="1">
      <alignment horizontal="center" wrapText="1"/>
    </xf>
    <xf numFmtId="0" fontId="23" fillId="0" borderId="0" xfId="44" applyNumberFormat="1" applyFont="1" applyFill="1" applyAlignment="1">
      <alignment horizontal="center" wrapText="1"/>
    </xf>
    <xf numFmtId="43" fontId="23" fillId="0" borderId="10" xfId="65" applyFont="1" applyFill="1" applyBorder="1" applyAlignment="1" applyProtection="1">
      <alignment horizontal="center" wrapText="1"/>
    </xf>
    <xf numFmtId="0" fontId="23" fillId="27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right" vertical="center"/>
    </xf>
    <xf numFmtId="176" fontId="22" fillId="27" borderId="11" xfId="44" applyNumberFormat="1" applyFont="1" applyFill="1" applyBorder="1" applyAlignment="1">
      <alignment horizontal="right"/>
    </xf>
    <xf numFmtId="0" fontId="22" fillId="27" borderId="0" xfId="44" applyFont="1" applyFill="1" applyAlignment="1">
      <alignment horizontal="right" vertical="center"/>
    </xf>
    <xf numFmtId="0" fontId="22" fillId="27" borderId="0" xfId="44" applyFont="1" applyFill="1" applyAlignment="1" applyProtection="1">
      <alignment horizontal="left" vertical="center"/>
    </xf>
    <xf numFmtId="0" fontId="23" fillId="27" borderId="0" xfId="44" applyNumberFormat="1" applyFont="1" applyFill="1" applyAlignment="1">
      <alignment vertical="center"/>
    </xf>
    <xf numFmtId="0" fontId="23" fillId="27" borderId="0" xfId="44" applyNumberFormat="1" applyFont="1" applyFill="1" applyAlignment="1">
      <alignment horizontal="left" vertical="center"/>
    </xf>
    <xf numFmtId="176" fontId="22" fillId="27" borderId="0" xfId="44" applyNumberFormat="1" applyFont="1" applyFill="1" applyBorder="1" applyAlignment="1">
      <alignment horizontal="right" vertical="center"/>
    </xf>
    <xf numFmtId="0" fontId="22" fillId="27" borderId="0" xfId="44" applyFont="1" applyFill="1" applyBorder="1" applyAlignment="1" applyProtection="1">
      <alignment horizontal="left" vertical="center"/>
    </xf>
    <xf numFmtId="0" fontId="23" fillId="27" borderId="0" xfId="44" applyFont="1" applyFill="1" applyBorder="1" applyAlignment="1" applyProtection="1">
      <alignment horizontal="left" vertical="center"/>
    </xf>
    <xf numFmtId="0" fontId="22" fillId="27" borderId="0" xfId="44" applyFont="1" applyFill="1" applyBorder="1" applyAlignment="1">
      <alignment horizontal="right" vertical="center"/>
    </xf>
    <xf numFmtId="0" fontId="23" fillId="27" borderId="10" xfId="44" applyFont="1" applyFill="1" applyBorder="1" applyAlignment="1">
      <alignment vertical="center"/>
    </xf>
    <xf numFmtId="0" fontId="23" fillId="27" borderId="10" xfId="44" applyFont="1" applyFill="1" applyBorder="1" applyAlignment="1">
      <alignment horizontal="right" vertical="center"/>
    </xf>
    <xf numFmtId="0" fontId="22" fillId="27" borderId="10" xfId="44" applyFont="1" applyFill="1" applyBorder="1" applyAlignment="1" applyProtection="1">
      <alignment horizontal="left" vertical="center"/>
    </xf>
    <xf numFmtId="0" fontId="23" fillId="27" borderId="0" xfId="49" applyNumberFormat="1" applyFont="1" applyFill="1" applyBorder="1" applyAlignment="1">
      <alignment horizontal="left" vertical="top" wrapText="1"/>
    </xf>
    <xf numFmtId="0" fontId="23" fillId="27" borderId="0" xfId="47" applyFont="1" applyFill="1" applyBorder="1" applyAlignment="1" applyProtection="1">
      <alignment horizontal="left" vertical="top" wrapText="1"/>
    </xf>
    <xf numFmtId="0" fontId="22" fillId="0" borderId="0" xfId="51" applyNumberFormat="1" applyFont="1" applyFill="1" applyBorder="1" applyAlignment="1" applyProtection="1">
      <alignment horizontal="center"/>
    </xf>
    <xf numFmtId="0" fontId="25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right"/>
    </xf>
    <xf numFmtId="0" fontId="25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right"/>
    </xf>
    <xf numFmtId="0" fontId="23" fillId="0" borderId="0" xfId="49" applyFont="1" applyFill="1" applyBorder="1" applyAlignment="1">
      <alignment horizontal="left" vertical="top" wrapText="1"/>
    </xf>
    <xf numFmtId="0" fontId="39" fillId="0" borderId="0" xfId="49" applyFont="1" applyFill="1" applyBorder="1" applyAlignment="1" applyProtection="1">
      <alignment horizontal="center"/>
    </xf>
    <xf numFmtId="0" fontId="38" fillId="0" borderId="0" xfId="50" applyNumberFormat="1" applyFont="1" applyFill="1" applyBorder="1" applyAlignment="1" applyProtection="1">
      <alignment horizontal="center"/>
    </xf>
    <xf numFmtId="0" fontId="23" fillId="0" borderId="0" xfId="49" applyFont="1" applyFill="1" applyBorder="1" applyAlignment="1" applyProtection="1">
      <alignment horizontal="left" vertical="top" wrapText="1"/>
    </xf>
    <xf numFmtId="0" fontId="23" fillId="31" borderId="0" xfId="0" applyFont="1" applyFill="1" applyBorder="1" applyAlignment="1"/>
    <xf numFmtId="0" fontId="23" fillId="0" borderId="0" xfId="47" applyFont="1" applyFill="1" applyBorder="1" applyAlignment="1" applyProtection="1">
      <alignment horizontal="left"/>
    </xf>
    <xf numFmtId="0" fontId="23" fillId="31" borderId="0" xfId="0" applyFont="1" applyFill="1" applyBorder="1" applyAlignment="1">
      <alignment horizontal="left"/>
    </xf>
    <xf numFmtId="49" fontId="27" fillId="31" borderId="0" xfId="0" applyNumberFormat="1" applyFont="1" applyFill="1" applyBorder="1" applyAlignment="1">
      <alignment horizontal="left"/>
    </xf>
    <xf numFmtId="0" fontId="27" fillId="31" borderId="0" xfId="0" applyNumberFormat="1" applyFont="1" applyFill="1" applyBorder="1" applyAlignment="1">
      <alignment horizontal="left"/>
    </xf>
    <xf numFmtId="49" fontId="27" fillId="31" borderId="0" xfId="0" applyNumberFormat="1" applyFont="1" applyFill="1" applyBorder="1" applyAlignment="1">
      <alignment horizontal="center"/>
    </xf>
    <xf numFmtId="0" fontId="27" fillId="31" borderId="0" xfId="0" applyNumberFormat="1" applyFont="1" applyFill="1" applyBorder="1" applyAlignment="1">
      <alignment horizontal="center"/>
    </xf>
    <xf numFmtId="0" fontId="23" fillId="32" borderId="0" xfId="0" applyFont="1" applyFill="1" applyBorder="1" applyAlignment="1"/>
    <xf numFmtId="49" fontId="27" fillId="32" borderId="0" xfId="0" applyNumberFormat="1" applyFont="1" applyFill="1" applyBorder="1" applyAlignment="1">
      <alignment horizontal="center"/>
    </xf>
    <xf numFmtId="0" fontId="27" fillId="32" borderId="0" xfId="0" applyNumberFormat="1" applyFont="1" applyFill="1" applyBorder="1" applyAlignment="1">
      <alignment horizontal="center"/>
    </xf>
    <xf numFmtId="49" fontId="50" fillId="32" borderId="0" xfId="0" applyNumberFormat="1" applyFont="1" applyFill="1" applyBorder="1" applyAlignment="1">
      <alignment horizontal="center" vertical="top" wrapText="1"/>
    </xf>
    <xf numFmtId="0" fontId="50" fillId="32" borderId="0" xfId="0" applyNumberFormat="1" applyFont="1" applyFill="1" applyBorder="1" applyAlignment="1">
      <alignment horizontal="center" vertical="top" wrapText="1"/>
    </xf>
    <xf numFmtId="49" fontId="38" fillId="0" borderId="0" xfId="51" applyNumberFormat="1" applyFont="1" applyFill="1" applyBorder="1" applyAlignment="1" applyProtection="1">
      <alignment horizontal="center" vertical="top"/>
    </xf>
    <xf numFmtId="0" fontId="39" fillId="0" borderId="0" xfId="49" applyFont="1" applyFill="1" applyBorder="1" applyAlignment="1" applyProtection="1">
      <alignment horizontal="center"/>
    </xf>
    <xf numFmtId="0" fontId="39" fillId="0" borderId="0" xfId="49" applyNumberFormat="1" applyFont="1" applyFill="1" applyBorder="1" applyAlignment="1" applyProtection="1">
      <alignment horizontal="center"/>
    </xf>
    <xf numFmtId="0" fontId="23" fillId="0" borderId="0" xfId="49" applyFont="1" applyFill="1" applyBorder="1" applyAlignment="1" applyProtection="1">
      <alignment horizontal="left" vertical="top" wrapText="1"/>
    </xf>
    <xf numFmtId="0" fontId="25" fillId="0" borderId="0" xfId="0" applyNumberFormat="1" applyFont="1" applyFill="1" applyBorder="1" applyAlignment="1">
      <alignment horizontal="right"/>
    </xf>
    <xf numFmtId="0" fontId="23" fillId="0" borderId="0" xfId="44" applyFont="1" applyFill="1" applyBorder="1" applyAlignment="1">
      <alignment horizontal="left" vertical="top" wrapText="1"/>
    </xf>
    <xf numFmtId="0" fontId="23" fillId="27" borderId="0" xfId="44" applyFont="1" applyFill="1" applyBorder="1" applyAlignment="1">
      <alignment horizontal="left" wrapText="1"/>
    </xf>
    <xf numFmtId="0" fontId="22" fillId="27" borderId="0" xfId="49" applyNumberFormat="1" applyFont="1" applyFill="1" applyBorder="1" applyAlignment="1" applyProtection="1">
      <alignment horizontal="center"/>
    </xf>
    <xf numFmtId="0" fontId="25" fillId="27" borderId="0" xfId="0" applyFont="1" applyFill="1" applyAlignment="1">
      <alignment horizontal="center"/>
    </xf>
    <xf numFmtId="0" fontId="23" fillId="27" borderId="0" xfId="49" applyFont="1" applyFill="1" applyBorder="1" applyAlignment="1">
      <alignment horizontal="left" wrapText="1"/>
    </xf>
    <xf numFmtId="49" fontId="23" fillId="27" borderId="0" xfId="47" applyNumberFormat="1" applyFont="1" applyFill="1" applyBorder="1" applyAlignment="1" applyProtection="1">
      <alignment vertical="center"/>
    </xf>
    <xf numFmtId="0" fontId="23" fillId="27" borderId="0" xfId="76" applyNumberFormat="1" applyFont="1" applyFill="1" applyBorder="1" applyAlignment="1" applyProtection="1">
      <alignment vertical="center"/>
    </xf>
    <xf numFmtId="0" fontId="40" fillId="0" borderId="0" xfId="50" applyNumberFormat="1" applyFont="1" applyFill="1" applyBorder="1" applyAlignment="1" applyProtection="1">
      <alignment horizontal="right"/>
    </xf>
    <xf numFmtId="49" fontId="38" fillId="0" borderId="0" xfId="49" applyNumberFormat="1" applyFont="1" applyFill="1" applyBorder="1" applyAlignment="1">
      <alignment horizontal="center"/>
    </xf>
    <xf numFmtId="0" fontId="38" fillId="0" borderId="0" xfId="51" applyFont="1" applyFill="1" applyBorder="1" applyProtection="1"/>
    <xf numFmtId="0" fontId="38" fillId="0" borderId="0" xfId="47" applyNumberFormat="1" applyFont="1" applyFill="1" applyBorder="1" applyProtection="1"/>
    <xf numFmtId="43" fontId="23" fillId="0" borderId="0" xfId="65" quotePrefix="1" applyFont="1" applyFill="1" applyBorder="1" applyAlignment="1" applyProtection="1">
      <alignment horizontal="left" wrapText="1"/>
    </xf>
    <xf numFmtId="0" fontId="23" fillId="0" borderId="0" xfId="72" applyFont="1" applyFill="1" applyBorder="1" applyAlignment="1" applyProtection="1">
      <alignment horizontal="left" vertical="top"/>
    </xf>
    <xf numFmtId="0" fontId="23" fillId="0" borderId="0" xfId="49" applyFont="1" applyFill="1" applyBorder="1" applyAlignment="1">
      <alignment horizontal="left" vertical="top" wrapText="1"/>
    </xf>
    <xf numFmtId="0" fontId="23" fillId="0" borderId="0" xfId="49" applyFont="1" applyFill="1" applyBorder="1" applyAlignment="1" applyProtection="1">
      <alignment horizontal="left" vertical="top" wrapText="1"/>
    </xf>
    <xf numFmtId="0" fontId="23" fillId="25" borderId="0" xfId="44" applyFont="1" applyFill="1" applyBorder="1" applyAlignment="1">
      <alignment horizontal="left" vertical="top" wrapText="1"/>
    </xf>
    <xf numFmtId="0" fontId="23" fillId="25" borderId="0" xfId="45" applyFont="1" applyFill="1" applyBorder="1" applyAlignment="1">
      <alignment horizontal="right"/>
    </xf>
    <xf numFmtId="0" fontId="23" fillId="25" borderId="0" xfId="45" applyFont="1" applyFill="1" applyBorder="1" applyAlignment="1" applyProtection="1">
      <alignment horizontal="left" vertical="top" wrapText="1"/>
    </xf>
    <xf numFmtId="0" fontId="23" fillId="25" borderId="0" xfId="65" applyNumberFormat="1" applyFont="1" applyFill="1" applyBorder="1" applyAlignment="1" applyProtection="1">
      <alignment horizontal="right" wrapText="1"/>
    </xf>
    <xf numFmtId="165" fontId="23" fillId="25" borderId="0" xfId="28" applyFont="1" applyFill="1" applyBorder="1" applyAlignment="1" applyProtection="1">
      <alignment horizontal="center" wrapText="1"/>
    </xf>
    <xf numFmtId="43" fontId="23" fillId="25" borderId="0" xfId="65" applyFont="1" applyFill="1" applyBorder="1" applyAlignment="1" applyProtection="1">
      <alignment horizontal="center" wrapText="1"/>
    </xf>
    <xf numFmtId="0" fontId="38" fillId="25" borderId="0" xfId="44" applyFont="1" applyFill="1" applyAlignment="1">
      <alignment horizontal="right"/>
    </xf>
    <xf numFmtId="0" fontId="23" fillId="33" borderId="0" xfId="49" applyFont="1" applyFill="1" applyBorder="1" applyAlignment="1" applyProtection="1">
      <alignment horizontal="right" vertical="top" wrapText="1"/>
    </xf>
    <xf numFmtId="0" fontId="23" fillId="25" borderId="0" xfId="49" applyFont="1" applyFill="1" applyBorder="1" applyAlignment="1"/>
    <xf numFmtId="0" fontId="23" fillId="27" borderId="0" xfId="44" applyFont="1" applyFill="1" applyBorder="1" applyAlignment="1" applyProtection="1">
      <alignment horizontal="left" vertical="center" wrapText="1"/>
    </xf>
    <xf numFmtId="1" fontId="23" fillId="0" borderId="0" xfId="49" applyNumberFormat="1" applyFont="1" applyFill="1" applyAlignment="1"/>
    <xf numFmtId="0" fontId="38" fillId="0" borderId="12" xfId="51" applyFont="1" applyFill="1" applyBorder="1" applyAlignment="1" applyProtection="1">
      <alignment horizontal="center" vertical="top"/>
    </xf>
    <xf numFmtId="49" fontId="38" fillId="0" borderId="12" xfId="51" applyNumberFormat="1" applyFont="1" applyFill="1" applyBorder="1" applyAlignment="1" applyProtection="1">
      <alignment horizontal="center" vertical="top"/>
    </xf>
    <xf numFmtId="0" fontId="38" fillId="0" borderId="12" xfId="51" applyFont="1" applyFill="1" applyBorder="1" applyAlignment="1" applyProtection="1">
      <alignment horizontal="center"/>
    </xf>
    <xf numFmtId="0" fontId="38" fillId="0" borderId="0" xfId="51" applyFont="1" applyFill="1" applyBorder="1" applyAlignment="1" applyProtection="1">
      <alignment horizontal="center" vertical="top"/>
    </xf>
    <xf numFmtId="49" fontId="38" fillId="0" borderId="0" xfId="51" applyNumberFormat="1" applyFont="1" applyFill="1" applyBorder="1" applyAlignment="1" applyProtection="1">
      <alignment horizontal="center" vertical="top"/>
    </xf>
    <xf numFmtId="0" fontId="38" fillId="0" borderId="0" xfId="51" applyFont="1" applyFill="1" applyBorder="1" applyAlignment="1" applyProtection="1">
      <alignment horizontal="center"/>
    </xf>
    <xf numFmtId="0" fontId="38" fillId="0" borderId="0" xfId="44" applyFont="1" applyFill="1" applyBorder="1" applyAlignment="1">
      <alignment horizontal="left" vertical="top" wrapText="1"/>
    </xf>
    <xf numFmtId="2" fontId="38" fillId="0" borderId="0" xfId="49" applyNumberFormat="1" applyFont="1" applyFill="1" applyBorder="1"/>
    <xf numFmtId="166" fontId="23" fillId="0" borderId="0" xfId="65" applyNumberFormat="1" applyFont="1" applyFill="1" applyBorder="1" applyAlignment="1" applyProtection="1">
      <alignment horizontal="center"/>
    </xf>
    <xf numFmtId="2" fontId="38" fillId="25" borderId="0" xfId="44" applyNumberFormat="1" applyFont="1" applyFill="1" applyAlignment="1"/>
    <xf numFmtId="2" fontId="38" fillId="0" borderId="0" xfId="44" applyNumberFormat="1" applyFont="1" applyFill="1" applyAlignment="1"/>
    <xf numFmtId="0" fontId="24" fillId="0" borderId="0" xfId="0" applyFont="1" applyFill="1" applyBorder="1" applyAlignment="1">
      <alignment horizontal="right"/>
    </xf>
    <xf numFmtId="0" fontId="25" fillId="0" borderId="0" xfId="0" applyFont="1" applyFill="1" applyAlignment="1">
      <alignment horizontal="center" vertical="top"/>
    </xf>
    <xf numFmtId="0" fontId="22" fillId="27" borderId="0" xfId="49" applyFont="1" applyFill="1" applyAlignment="1" applyProtection="1">
      <alignment horizontal="center"/>
    </xf>
    <xf numFmtId="0" fontId="23" fillId="27" borderId="0" xfId="49" applyFont="1" applyFill="1" applyBorder="1" applyAlignment="1">
      <alignment horizontal="left" vertical="top"/>
    </xf>
    <xf numFmtId="165" fontId="38" fillId="0" borderId="0" xfId="28" applyFont="1" applyFill="1" applyAlignment="1">
      <alignment vertical="center"/>
    </xf>
    <xf numFmtId="165" fontId="38" fillId="0" borderId="0" xfId="28" applyFont="1" applyFill="1" applyAlignment="1"/>
    <xf numFmtId="188" fontId="38" fillId="27" borderId="0" xfId="65" applyNumberFormat="1" applyFont="1" applyFill="1" applyAlignment="1"/>
    <xf numFmtId="2" fontId="38" fillId="0" borderId="0" xfId="44" applyNumberFormat="1" applyFont="1" applyFill="1"/>
    <xf numFmtId="0" fontId="23" fillId="27" borderId="0" xfId="49" applyNumberFormat="1" applyFont="1" applyFill="1" applyBorder="1" applyAlignment="1">
      <alignment horizontal="left" vertical="top" wrapText="1"/>
    </xf>
    <xf numFmtId="0" fontId="22" fillId="0" borderId="0" xfId="51" applyNumberFormat="1" applyFont="1" applyFill="1" applyBorder="1" applyAlignment="1" applyProtection="1">
      <alignment horizontal="center"/>
    </xf>
    <xf numFmtId="0" fontId="24" fillId="0" borderId="0" xfId="0" applyFont="1" applyFill="1" applyBorder="1" applyAlignment="1">
      <alignment horizontal="right"/>
    </xf>
    <xf numFmtId="0" fontId="22" fillId="0" borderId="0" xfId="52" applyNumberFormat="1" applyFont="1" applyFill="1" applyBorder="1" applyAlignment="1" applyProtection="1">
      <alignment horizontal="center"/>
    </xf>
    <xf numFmtId="49" fontId="23" fillId="0" borderId="0" xfId="51" applyNumberFormat="1" applyFont="1" applyFill="1" applyBorder="1" applyAlignment="1" applyProtection="1">
      <alignment horizontal="center" vertical="top"/>
    </xf>
    <xf numFmtId="0" fontId="23" fillId="0" borderId="0" xfId="44" applyFont="1" applyFill="1" applyBorder="1" applyAlignment="1">
      <alignment horizontal="left" vertical="top" wrapText="1"/>
    </xf>
    <xf numFmtId="0" fontId="23" fillId="27" borderId="0" xfId="49" applyFont="1" applyFill="1" applyBorder="1" applyAlignment="1">
      <alignment horizontal="left" vertical="top" wrapText="1"/>
    </xf>
    <xf numFmtId="0" fontId="23" fillId="27" borderId="0" xfId="44" applyFont="1" applyFill="1" applyBorder="1" applyAlignment="1">
      <alignment horizontal="left"/>
    </xf>
    <xf numFmtId="0" fontId="22" fillId="0" borderId="0" xfId="46" applyFont="1" applyFill="1" applyBorder="1" applyAlignment="1">
      <alignment horizontal="center" vertical="center" wrapText="1"/>
    </xf>
    <xf numFmtId="49" fontId="23" fillId="29" borderId="0" xfId="51" applyNumberFormat="1" applyFont="1" applyFill="1" applyBorder="1" applyAlignment="1" applyProtection="1">
      <alignment horizontal="center" vertical="top"/>
    </xf>
    <xf numFmtId="49" fontId="23" fillId="0" borderId="0" xfId="52" applyNumberFormat="1" applyFont="1" applyFill="1" applyBorder="1" applyAlignment="1" applyProtection="1">
      <alignment horizontal="center"/>
    </xf>
    <xf numFmtId="0" fontId="23" fillId="27" borderId="0" xfId="51" applyNumberFormat="1" applyFont="1" applyFill="1" applyBorder="1" applyAlignment="1" applyProtection="1"/>
    <xf numFmtId="0" fontId="23" fillId="27" borderId="0" xfId="51" applyNumberFormat="1" applyFont="1" applyFill="1" applyBorder="1" applyAlignment="1" applyProtection="1">
      <alignment horizontal="left"/>
    </xf>
    <xf numFmtId="0" fontId="23" fillId="0" borderId="0" xfId="73" quotePrefix="1" applyNumberFormat="1" applyFont="1" applyFill="1" applyBorder="1" applyAlignment="1">
      <alignment horizontal="right"/>
    </xf>
    <xf numFmtId="0" fontId="23" fillId="0" borderId="0" xfId="44" applyFont="1" applyFill="1" applyBorder="1" applyAlignment="1">
      <alignment wrapText="1"/>
    </xf>
    <xf numFmtId="0" fontId="23" fillId="0" borderId="0" xfId="65" applyNumberFormat="1" applyFont="1" applyFill="1" applyBorder="1" applyAlignment="1">
      <alignment horizontal="right"/>
    </xf>
    <xf numFmtId="1" fontId="23" fillId="0" borderId="0" xfId="51" applyNumberFormat="1" applyFont="1" applyFill="1" applyBorder="1" applyAlignment="1" applyProtection="1"/>
    <xf numFmtId="0" fontId="23" fillId="0" borderId="0" xfId="44" applyNumberFormat="1" applyFont="1" applyFill="1" applyBorder="1" applyAlignment="1">
      <alignment horizontal="center"/>
    </xf>
    <xf numFmtId="0" fontId="23" fillId="0" borderId="0" xfId="44" applyFont="1" applyFill="1" applyBorder="1" applyAlignment="1">
      <alignment horizontal="center"/>
    </xf>
    <xf numFmtId="0" fontId="22" fillId="27" borderId="0" xfId="46" applyFont="1" applyFill="1" applyBorder="1" applyAlignment="1">
      <alignment horizontal="center" vertical="center" wrapText="1"/>
    </xf>
    <xf numFmtId="0" fontId="38" fillId="27" borderId="0" xfId="44" applyFont="1" applyFill="1" applyBorder="1" applyAlignment="1" applyProtection="1">
      <alignment horizontal="right"/>
    </xf>
    <xf numFmtId="0" fontId="38" fillId="27" borderId="0" xfId="51" applyNumberFormat="1" applyFont="1" applyFill="1" applyBorder="1" applyAlignment="1" applyProtection="1">
      <alignment horizontal="right"/>
    </xf>
    <xf numFmtId="1" fontId="38" fillId="27" borderId="0" xfId="72" applyNumberFormat="1" applyFont="1" applyFill="1" applyBorder="1" applyAlignment="1" applyProtection="1">
      <alignment horizontal="right"/>
    </xf>
    <xf numFmtId="1" fontId="38" fillId="27" borderId="0" xfId="72" applyNumberFormat="1" applyFont="1" applyFill="1" applyBorder="1" applyAlignment="1" applyProtection="1">
      <alignment horizontal="left"/>
    </xf>
    <xf numFmtId="0" fontId="39" fillId="27" borderId="0" xfId="46" applyFont="1" applyFill="1" applyBorder="1" applyAlignment="1">
      <alignment horizontal="center" vertical="center" wrapText="1"/>
    </xf>
    <xf numFmtId="0" fontId="38" fillId="27" borderId="0" xfId="44" applyNumberFormat="1" applyFont="1" applyFill="1" applyBorder="1" applyAlignment="1" applyProtection="1">
      <alignment horizontal="left"/>
    </xf>
    <xf numFmtId="0" fontId="23" fillId="27" borderId="0" xfId="49" applyNumberFormat="1" applyFont="1" applyFill="1" applyBorder="1" applyAlignment="1">
      <alignment horizontal="left" vertical="top" wrapText="1"/>
    </xf>
    <xf numFmtId="0" fontId="23" fillId="27" borderId="0" xfId="47" applyFont="1" applyFill="1" applyBorder="1" applyAlignment="1" applyProtection="1">
      <alignment horizontal="left" vertical="top" wrapText="1"/>
    </xf>
    <xf numFmtId="0" fontId="22" fillId="0" borderId="0" xfId="51" applyNumberFormat="1" applyFont="1" applyFill="1" applyBorder="1" applyAlignment="1" applyProtection="1">
      <alignment horizontal="center"/>
    </xf>
    <xf numFmtId="0" fontId="23" fillId="0" borderId="0" xfId="51" applyFont="1" applyFill="1" applyBorder="1" applyAlignment="1" applyProtection="1">
      <alignment horizontal="center"/>
    </xf>
    <xf numFmtId="0" fontId="25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right"/>
    </xf>
    <xf numFmtId="0" fontId="25" fillId="0" borderId="13" xfId="0" applyFont="1" applyFill="1" applyBorder="1" applyAlignment="1">
      <alignment horizontal="right"/>
    </xf>
    <xf numFmtId="0" fontId="23" fillId="0" borderId="12" xfId="51" applyFont="1" applyFill="1" applyBorder="1" applyAlignment="1" applyProtection="1">
      <alignment horizontal="center" vertical="top"/>
    </xf>
    <xf numFmtId="0" fontId="23" fillId="0" borderId="12" xfId="51" applyFont="1" applyFill="1" applyBorder="1" applyAlignment="1" applyProtection="1">
      <alignment horizontal="center"/>
    </xf>
    <xf numFmtId="0" fontId="23" fillId="0" borderId="0" xfId="51" applyFont="1" applyFill="1" applyBorder="1" applyAlignment="1" applyProtection="1">
      <alignment horizontal="center" vertical="top"/>
    </xf>
    <xf numFmtId="0" fontId="23" fillId="0" borderId="0" xfId="44" applyFont="1" applyFill="1" applyBorder="1" applyAlignment="1">
      <alignment horizontal="left" vertical="top"/>
    </xf>
    <xf numFmtId="0" fontId="22" fillId="27" borderId="0" xfId="47" applyFont="1" applyFill="1" applyAlignment="1" applyProtection="1">
      <alignment horizontal="center"/>
    </xf>
    <xf numFmtId="0" fontId="25" fillId="0" borderId="0" xfId="0" applyFont="1" applyFill="1" applyAlignment="1">
      <alignment horizontal="center" vertical="top"/>
    </xf>
    <xf numFmtId="0" fontId="23" fillId="27" borderId="0" xfId="50" applyNumberFormat="1" applyFont="1" applyFill="1" applyBorder="1" applyAlignment="1" applyProtection="1">
      <alignment horizontal="center"/>
    </xf>
    <xf numFmtId="0" fontId="23" fillId="0" borderId="0" xfId="52" applyNumberFormat="1" applyFont="1" applyFill="1" applyBorder="1" applyAlignment="1" applyProtection="1">
      <alignment horizontal="left" vertical="top"/>
    </xf>
    <xf numFmtId="0" fontId="22" fillId="0" borderId="0" xfId="52" applyNumberFormat="1" applyFont="1" applyFill="1" applyBorder="1" applyAlignment="1" applyProtection="1">
      <alignment horizontal="center"/>
    </xf>
    <xf numFmtId="176" fontId="23" fillId="0" borderId="0" xfId="49" applyNumberFormat="1" applyFont="1" applyFill="1" applyBorder="1" applyAlignment="1">
      <alignment horizontal="left"/>
    </xf>
    <xf numFmtId="0" fontId="22" fillId="0" borderId="0" xfId="49" applyFont="1" applyFill="1" applyBorder="1" applyAlignment="1">
      <alignment horizontal="center"/>
    </xf>
    <xf numFmtId="0" fontId="22" fillId="0" borderId="0" xfId="49" applyFont="1" applyFill="1" applyAlignment="1">
      <alignment horizontal="center"/>
    </xf>
    <xf numFmtId="0" fontId="38" fillId="0" borderId="0" xfId="49" applyFont="1" applyFill="1" applyBorder="1" applyAlignment="1">
      <alignment horizontal="left" vertical="top" wrapText="1"/>
    </xf>
    <xf numFmtId="0" fontId="39" fillId="0" borderId="0" xfId="49" applyFont="1" applyFill="1" applyAlignment="1" applyProtection="1">
      <alignment horizontal="center"/>
    </xf>
    <xf numFmtId="49" fontId="23" fillId="0" borderId="0" xfId="51" applyNumberFormat="1" applyFont="1" applyFill="1" applyBorder="1" applyAlignment="1" applyProtection="1">
      <alignment horizontal="center" vertical="top"/>
    </xf>
    <xf numFmtId="0" fontId="23" fillId="0" borderId="0" xfId="50" applyNumberFormat="1" applyFont="1" applyFill="1" applyBorder="1" applyAlignment="1" applyProtection="1">
      <alignment horizontal="center"/>
    </xf>
    <xf numFmtId="49" fontId="23" fillId="0" borderId="12" xfId="51" applyNumberFormat="1" applyFont="1" applyFill="1" applyBorder="1" applyAlignment="1" applyProtection="1">
      <alignment horizontal="center" vertical="top"/>
    </xf>
    <xf numFmtId="0" fontId="23" fillId="0" borderId="0" xfId="49" applyFont="1" applyFill="1" applyBorder="1" applyAlignment="1">
      <alignment horizontal="left" vertical="top" wrapText="1"/>
    </xf>
    <xf numFmtId="0" fontId="22" fillId="0" borderId="0" xfId="49" applyNumberFormat="1" applyFont="1" applyFill="1" applyBorder="1" applyAlignment="1" applyProtection="1">
      <alignment horizont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39" fillId="0" borderId="0" xfId="49" applyFont="1" applyFill="1" applyBorder="1" applyAlignment="1" applyProtection="1">
      <alignment horizontal="center"/>
    </xf>
    <xf numFmtId="0" fontId="38" fillId="0" borderId="0" xfId="50" applyNumberFormat="1" applyFont="1" applyFill="1" applyBorder="1" applyAlignment="1" applyProtection="1">
      <alignment horizontal="center"/>
    </xf>
    <xf numFmtId="0" fontId="38" fillId="0" borderId="12" xfId="51" applyFont="1" applyFill="1" applyBorder="1" applyAlignment="1" applyProtection="1">
      <alignment horizontal="center" vertical="top"/>
    </xf>
    <xf numFmtId="49" fontId="38" fillId="0" borderId="12" xfId="51" applyNumberFormat="1" applyFont="1" applyFill="1" applyBorder="1" applyAlignment="1" applyProtection="1">
      <alignment horizontal="center" vertical="top"/>
    </xf>
    <xf numFmtId="0" fontId="38" fillId="0" borderId="12" xfId="51" applyFont="1" applyFill="1" applyBorder="1" applyAlignment="1" applyProtection="1">
      <alignment horizontal="center"/>
    </xf>
    <xf numFmtId="0" fontId="38" fillId="0" borderId="0" xfId="51" applyFont="1" applyFill="1" applyBorder="1" applyAlignment="1" applyProtection="1">
      <alignment horizontal="center" vertical="top"/>
    </xf>
    <xf numFmtId="49" fontId="38" fillId="0" borderId="0" xfId="51" applyNumberFormat="1" applyFont="1" applyFill="1" applyBorder="1" applyAlignment="1" applyProtection="1">
      <alignment horizontal="center" vertical="top"/>
    </xf>
    <xf numFmtId="0" fontId="38" fillId="0" borderId="0" xfId="51" applyFont="1" applyFill="1" applyBorder="1" applyAlignment="1" applyProtection="1">
      <alignment horizontal="center"/>
    </xf>
    <xf numFmtId="0" fontId="23" fillId="0" borderId="0" xfId="44" applyFont="1" applyFill="1" applyBorder="1" applyAlignment="1">
      <alignment horizontal="left" vertical="top" wrapText="1"/>
    </xf>
    <xf numFmtId="0" fontId="22" fillId="0" borderId="0" xfId="44" applyFont="1" applyFill="1" applyBorder="1" applyAlignment="1" applyProtection="1">
      <alignment horizontal="center"/>
    </xf>
    <xf numFmtId="0" fontId="22" fillId="0" borderId="0" xfId="44" applyFont="1" applyFill="1" applyAlignment="1" applyProtection="1">
      <alignment horizontal="center"/>
    </xf>
    <xf numFmtId="0" fontId="22" fillId="27" borderId="0" xfId="44" applyFont="1" applyFill="1" applyBorder="1" applyAlignment="1" applyProtection="1">
      <alignment horizontal="center"/>
    </xf>
    <xf numFmtId="0" fontId="22" fillId="27" borderId="0" xfId="44" applyNumberFormat="1" applyFont="1" applyFill="1" applyBorder="1" applyAlignment="1" applyProtection="1">
      <alignment horizontal="center"/>
    </xf>
    <xf numFmtId="0" fontId="22" fillId="27" borderId="0" xfId="44" applyFont="1" applyFill="1" applyBorder="1" applyAlignment="1">
      <alignment horizontal="center" vertical="top" wrapText="1"/>
    </xf>
    <xf numFmtId="0" fontId="23" fillId="27" borderId="12" xfId="51" applyFont="1" applyFill="1" applyBorder="1" applyAlignment="1" applyProtection="1">
      <alignment horizontal="center" vertical="top"/>
    </xf>
    <xf numFmtId="0" fontId="23" fillId="27" borderId="12" xfId="51" applyFont="1" applyFill="1" applyBorder="1" applyAlignment="1" applyProtection="1">
      <alignment horizontal="center"/>
    </xf>
    <xf numFmtId="0" fontId="23" fillId="27" borderId="0" xfId="51" applyFont="1" applyFill="1" applyBorder="1" applyAlignment="1" applyProtection="1">
      <alignment horizontal="center" vertical="top"/>
    </xf>
    <xf numFmtId="49" fontId="23" fillId="27" borderId="0" xfId="51" applyNumberFormat="1" applyFont="1" applyFill="1" applyBorder="1" applyAlignment="1" applyProtection="1">
      <alignment horizontal="center" vertical="top"/>
    </xf>
    <xf numFmtId="0" fontId="23" fillId="27" borderId="0" xfId="51" applyFont="1" applyFill="1" applyBorder="1" applyAlignment="1" applyProtection="1">
      <alignment horizontal="center"/>
    </xf>
    <xf numFmtId="49" fontId="23" fillId="27" borderId="12" xfId="51" applyNumberFormat="1" applyFont="1" applyFill="1" applyBorder="1" applyAlignment="1" applyProtection="1">
      <alignment horizontal="center" vertical="top"/>
    </xf>
    <xf numFmtId="0" fontId="23" fillId="27" borderId="0" xfId="44" applyFont="1" applyFill="1" applyBorder="1" applyAlignment="1" applyProtection="1">
      <alignment vertical="justify"/>
    </xf>
    <xf numFmtId="168" fontId="23" fillId="27" borderId="0" xfId="44" applyNumberFormat="1" applyFont="1" applyFill="1" applyBorder="1" applyAlignment="1">
      <alignment horizontal="center" vertical="top" wrapText="1"/>
    </xf>
    <xf numFmtId="0" fontId="23" fillId="0" borderId="0" xfId="44" applyFont="1" applyFill="1" applyBorder="1" applyAlignment="1" applyProtection="1">
      <alignment horizontal="left"/>
    </xf>
    <xf numFmtId="0" fontId="23" fillId="0" borderId="0" xfId="44" applyFont="1" applyFill="1" applyBorder="1" applyAlignment="1">
      <alignment horizontal="left" wrapText="1"/>
    </xf>
    <xf numFmtId="0" fontId="22" fillId="27" borderId="0" xfId="49" applyNumberFormat="1" applyFont="1" applyFill="1" applyBorder="1" applyAlignment="1">
      <alignment horizontal="center"/>
    </xf>
    <xf numFmtId="0" fontId="23" fillId="27" borderId="12" xfId="49" applyNumberFormat="1" applyFont="1" applyFill="1" applyBorder="1" applyAlignment="1">
      <alignment horizontal="left" vertical="center" wrapText="1"/>
    </xf>
    <xf numFmtId="0" fontId="23" fillId="27" borderId="0" xfId="49" applyNumberFormat="1" applyFont="1" applyFill="1" applyAlignment="1">
      <alignment horizontal="left" vertical="top" wrapText="1"/>
    </xf>
    <xf numFmtId="0" fontId="22" fillId="27" borderId="0" xfId="49" applyFont="1" applyFill="1" applyAlignment="1" applyProtection="1">
      <alignment horizontal="center"/>
    </xf>
    <xf numFmtId="0" fontId="23" fillId="27" borderId="0" xfId="49" applyFont="1" applyFill="1" applyAlignment="1">
      <alignment horizontal="left" vertical="top" wrapText="1"/>
    </xf>
    <xf numFmtId="0" fontId="23" fillId="27" borderId="0" xfId="48" applyFont="1" applyFill="1" applyBorder="1" applyAlignment="1">
      <alignment horizontal="left" vertical="top" wrapText="1"/>
    </xf>
    <xf numFmtId="0" fontId="23" fillId="27" borderId="0" xfId="49" applyFont="1" applyFill="1" applyBorder="1" applyAlignment="1">
      <alignment horizontal="left" vertical="top" wrapText="1"/>
    </xf>
    <xf numFmtId="0" fontId="22" fillId="27" borderId="0" xfId="49" applyNumberFormat="1" applyFont="1" applyFill="1" applyAlignment="1">
      <alignment horizontal="center"/>
    </xf>
    <xf numFmtId="0" fontId="22" fillId="27" borderId="0" xfId="49" applyNumberFormat="1" applyFont="1" applyFill="1" applyAlignment="1" applyProtection="1">
      <alignment horizontal="center"/>
    </xf>
    <xf numFmtId="0" fontId="22" fillId="0" borderId="0" xfId="49" applyFont="1" applyFill="1" applyBorder="1" applyAlignment="1" applyProtection="1">
      <alignment horizontal="center"/>
    </xf>
    <xf numFmtId="0" fontId="23" fillId="0" borderId="0" xfId="49" applyFont="1" applyFill="1" applyAlignment="1">
      <alignment horizontal="center"/>
    </xf>
    <xf numFmtId="0" fontId="23" fillId="0" borderId="0" xfId="49" applyFont="1" applyFill="1" applyAlignment="1">
      <alignment horizontal="left" vertical="center" wrapText="1"/>
    </xf>
    <xf numFmtId="0" fontId="23" fillId="27" borderId="0" xfId="49" applyFont="1" applyFill="1" applyBorder="1" applyAlignment="1">
      <alignment horizontal="left" vertical="top"/>
    </xf>
    <xf numFmtId="0" fontId="38" fillId="0" borderId="0" xfId="44" applyFont="1" applyFill="1" applyBorder="1" applyAlignment="1">
      <alignment horizontal="left" vertical="top" wrapText="1"/>
    </xf>
    <xf numFmtId="0" fontId="39" fillId="0" borderId="0" xfId="44" applyFont="1" applyFill="1" applyAlignment="1">
      <alignment horizontal="center"/>
    </xf>
    <xf numFmtId="0" fontId="23" fillId="0" borderId="12" xfId="49" applyFont="1" applyFill="1" applyBorder="1" applyAlignment="1">
      <alignment horizontal="left" vertical="top" wrapText="1"/>
    </xf>
    <xf numFmtId="0" fontId="25" fillId="0" borderId="0" xfId="0" applyFont="1" applyFill="1" applyAlignment="1">
      <alignment horizontal="center" vertical="center"/>
    </xf>
    <xf numFmtId="0" fontId="23" fillId="0" borderId="0" xfId="44" applyFont="1" applyFill="1" applyAlignment="1">
      <alignment horizontal="left" wrapText="1"/>
    </xf>
    <xf numFmtId="0" fontId="23" fillId="0" borderId="0" xfId="44" applyFont="1" applyFill="1" applyAlignment="1">
      <alignment horizontal="left" vertical="top"/>
    </xf>
    <xf numFmtId="167" fontId="23" fillId="0" borderId="0" xfId="73" applyFont="1" applyFill="1" applyBorder="1" applyAlignment="1">
      <alignment horizontal="left" vertical="top" wrapText="1"/>
    </xf>
    <xf numFmtId="167" fontId="23" fillId="0" borderId="0" xfId="73" quotePrefix="1" applyFont="1" applyFill="1" applyBorder="1" applyAlignment="1">
      <alignment horizontal="left" vertical="top" wrapText="1"/>
    </xf>
    <xf numFmtId="167" fontId="22" fillId="0" borderId="0" xfId="73" applyNumberFormat="1" applyFont="1" applyFill="1" applyBorder="1" applyAlignment="1" applyProtection="1">
      <alignment horizontal="center"/>
    </xf>
    <xf numFmtId="0" fontId="39" fillId="0" borderId="0" xfId="49" applyNumberFormat="1" applyFont="1" applyFill="1" applyBorder="1" applyAlignment="1" applyProtection="1">
      <alignment horizontal="center"/>
    </xf>
    <xf numFmtId="0" fontId="23" fillId="0" borderId="12" xfId="44" applyFont="1" applyFill="1" applyBorder="1" applyAlignment="1">
      <alignment horizontal="left" vertical="center" wrapText="1"/>
    </xf>
    <xf numFmtId="0" fontId="23" fillId="0" borderId="0" xfId="51" applyFont="1" applyFill="1" applyBorder="1" applyAlignment="1" applyProtection="1">
      <alignment horizontal="right" vertical="top"/>
    </xf>
    <xf numFmtId="0" fontId="23" fillId="0" borderId="12" xfId="51" applyFont="1" applyFill="1" applyBorder="1" applyAlignment="1" applyProtection="1">
      <alignment horizontal="right" vertical="top"/>
    </xf>
    <xf numFmtId="0" fontId="23" fillId="0" borderId="12" xfId="72" applyFont="1" applyFill="1" applyBorder="1" applyAlignment="1">
      <alignment horizontal="left" vertical="center" wrapText="1"/>
    </xf>
    <xf numFmtId="0" fontId="23" fillId="0" borderId="0" xfId="72" applyFont="1" applyFill="1" applyBorder="1" applyAlignment="1">
      <alignment horizontal="left" vertical="top" wrapText="1"/>
    </xf>
    <xf numFmtId="0" fontId="22" fillId="0" borderId="0" xfId="44" applyNumberFormat="1" applyFont="1" applyFill="1" applyBorder="1" applyAlignment="1" applyProtection="1">
      <alignment horizontal="center"/>
    </xf>
    <xf numFmtId="0" fontId="23" fillId="0" borderId="0" xfId="44" applyFont="1" applyFill="1" applyBorder="1" applyAlignment="1" applyProtection="1">
      <alignment horizontal="left" vertical="top" wrapText="1"/>
    </xf>
    <xf numFmtId="0" fontId="23" fillId="0" borderId="0" xfId="49" applyFont="1" applyFill="1" applyBorder="1" applyAlignment="1" applyProtection="1">
      <alignment horizontal="left" vertical="top" wrapText="1"/>
    </xf>
    <xf numFmtId="0" fontId="23" fillId="0" borderId="0" xfId="49" applyFont="1" applyFill="1" applyBorder="1" applyAlignment="1" applyProtection="1">
      <alignment horizontal="left" vertical="justify" wrapText="1"/>
    </xf>
    <xf numFmtId="0" fontId="23" fillId="27" borderId="0" xfId="49" applyFont="1" applyFill="1" applyBorder="1" applyAlignment="1" applyProtection="1">
      <alignment horizontal="center" vertical="justify" wrapText="1"/>
    </xf>
    <xf numFmtId="0" fontId="23" fillId="27" borderId="0" xfId="44" applyFont="1" applyFill="1" applyBorder="1" applyAlignment="1">
      <alignment horizontal="left" wrapText="1"/>
    </xf>
    <xf numFmtId="0" fontId="22" fillId="27" borderId="0" xfId="49" applyNumberFormat="1" applyFont="1" applyFill="1" applyBorder="1" applyAlignment="1" applyProtection="1">
      <alignment horizontal="center"/>
    </xf>
    <xf numFmtId="0" fontId="25" fillId="27" borderId="0" xfId="0" applyFont="1" applyFill="1" applyAlignment="1">
      <alignment horizontal="center"/>
    </xf>
    <xf numFmtId="0" fontId="23" fillId="27" borderId="0" xfId="49" applyFont="1" applyFill="1" applyBorder="1" applyAlignment="1">
      <alignment horizontal="left" wrapText="1"/>
    </xf>
    <xf numFmtId="0" fontId="23" fillId="27" borderId="0" xfId="44" applyFont="1" applyFill="1" applyAlignment="1">
      <alignment horizontal="center"/>
    </xf>
    <xf numFmtId="0" fontId="23" fillId="27" borderId="0" xfId="44" applyFont="1" applyFill="1" applyBorder="1" applyAlignment="1">
      <alignment horizontal="left"/>
    </xf>
    <xf numFmtId="0" fontId="23" fillId="27" borderId="0" xfId="44" applyFont="1" applyFill="1" applyAlignment="1">
      <alignment horizontal="left" wrapText="1"/>
    </xf>
    <xf numFmtId="0" fontId="23" fillId="0" borderId="0" xfId="49" applyFont="1" applyFill="1" applyAlignment="1">
      <alignment horizontal="left" vertical="top" wrapText="1"/>
    </xf>
    <xf numFmtId="0" fontId="22" fillId="0" borderId="0" xfId="49" applyFont="1" applyFill="1" applyBorder="1" applyAlignment="1">
      <alignment horizontal="center" vertical="top" wrapText="1"/>
    </xf>
    <xf numFmtId="0" fontId="38" fillId="0" borderId="0" xfId="48" applyFont="1" applyFill="1" applyBorder="1" applyAlignment="1">
      <alignment horizontal="left" vertical="top" wrapText="1"/>
    </xf>
    <xf numFmtId="0" fontId="39" fillId="0" borderId="0" xfId="44" applyNumberFormat="1" applyFont="1" applyFill="1" applyBorder="1" applyAlignment="1" applyProtection="1">
      <alignment horizontal="center"/>
    </xf>
    <xf numFmtId="0" fontId="23" fillId="0" borderId="0" xfId="49" applyFont="1" applyFill="1" applyBorder="1" applyAlignment="1" applyProtection="1">
      <alignment horizontal="center" vertical="justify" wrapText="1"/>
    </xf>
    <xf numFmtId="0" fontId="38" fillId="27" borderId="0" xfId="72" applyFont="1" applyFill="1" applyBorder="1" applyAlignment="1">
      <alignment horizontal="left" vertical="top" wrapText="1"/>
    </xf>
    <xf numFmtId="168" fontId="38" fillId="27" borderId="0" xfId="44" applyNumberFormat="1" applyFont="1" applyFill="1" applyAlignment="1">
      <alignment horizontal="left" vertical="top" wrapText="1"/>
    </xf>
    <xf numFmtId="0" fontId="39" fillId="27" borderId="0" xfId="44" applyNumberFormat="1" applyFont="1" applyFill="1" applyBorder="1" applyAlignment="1" applyProtection="1">
      <alignment horizontal="center"/>
    </xf>
    <xf numFmtId="0" fontId="40" fillId="27" borderId="0" xfId="0" applyFont="1" applyFill="1" applyAlignment="1">
      <alignment horizontal="center"/>
    </xf>
    <xf numFmtId="0" fontId="38" fillId="27" borderId="12" xfId="51" applyFont="1" applyFill="1" applyBorder="1" applyAlignment="1" applyProtection="1">
      <alignment horizontal="center" vertical="top"/>
    </xf>
    <xf numFmtId="49" fontId="38" fillId="27" borderId="12" xfId="51" applyNumberFormat="1" applyFont="1" applyFill="1" applyBorder="1" applyAlignment="1" applyProtection="1">
      <alignment horizontal="center" vertical="top"/>
    </xf>
    <xf numFmtId="0" fontId="38" fillId="27" borderId="12" xfId="51" applyFont="1" applyFill="1" applyBorder="1" applyAlignment="1" applyProtection="1">
      <alignment horizontal="center"/>
    </xf>
    <xf numFmtId="0" fontId="38" fillId="27" borderId="0" xfId="51" applyFont="1" applyFill="1" applyBorder="1" applyAlignment="1" applyProtection="1">
      <alignment horizontal="center" vertical="top"/>
    </xf>
    <xf numFmtId="49" fontId="38" fillId="27" borderId="0" xfId="51" applyNumberFormat="1" applyFont="1" applyFill="1" applyBorder="1" applyAlignment="1" applyProtection="1">
      <alignment horizontal="center" vertical="top"/>
    </xf>
    <xf numFmtId="0" fontId="38" fillId="27" borderId="0" xfId="51" applyFont="1" applyFill="1" applyBorder="1" applyAlignment="1" applyProtection="1">
      <alignment horizontal="center"/>
    </xf>
    <xf numFmtId="0" fontId="38" fillId="27" borderId="0" xfId="49" applyFont="1" applyFill="1" applyBorder="1" applyAlignment="1">
      <alignment horizontal="left" vertical="top"/>
    </xf>
    <xf numFmtId="0" fontId="38" fillId="27" borderId="0" xfId="49" applyFont="1" applyFill="1" applyBorder="1" applyAlignment="1">
      <alignment horizontal="left" vertical="top" wrapText="1"/>
    </xf>
    <xf numFmtId="0" fontId="39" fillId="27" borderId="0" xfId="49" applyNumberFormat="1" applyFont="1" applyFill="1" applyBorder="1" applyAlignment="1" applyProtection="1">
      <alignment horizontal="center"/>
    </xf>
  </cellXfs>
  <cellStyles count="10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10" xfId="65"/>
    <cellStyle name="Comma 11" xfId="81"/>
    <cellStyle name="Comma 12" xfId="82"/>
    <cellStyle name="Comma 13" xfId="83"/>
    <cellStyle name="Comma 15" xfId="84"/>
    <cellStyle name="Comma 16" xfId="85"/>
    <cellStyle name="Comma 17" xfId="86"/>
    <cellStyle name="Comma 18" xfId="87"/>
    <cellStyle name="Comma 19" xfId="88"/>
    <cellStyle name="Comma 2" xfId="29"/>
    <cellStyle name="Comma 2 14" xfId="89"/>
    <cellStyle name="Comma 2 2" xfId="60"/>
    <cellStyle name="Comma 2 3" xfId="61"/>
    <cellStyle name="Comma 2 4" xfId="70"/>
    <cellStyle name="Comma 2 5" xfId="75"/>
    <cellStyle name="Comma 20" xfId="90"/>
    <cellStyle name="Comma 21" xfId="91"/>
    <cellStyle name="Comma 22" xfId="92"/>
    <cellStyle name="Comma 23" xfId="93"/>
    <cellStyle name="Comma 24" xfId="94"/>
    <cellStyle name="Comma 3" xfId="30"/>
    <cellStyle name="Comma 4" xfId="31"/>
    <cellStyle name="Comma 4 2" xfId="71"/>
    <cellStyle name="Comma 5" xfId="32"/>
    <cellStyle name="Comma 6" xfId="33"/>
    <cellStyle name="Comma 7" xfId="64"/>
    <cellStyle name="Comma 8" xfId="95"/>
    <cellStyle name="Comma 9" xfId="96"/>
    <cellStyle name="Currency 2" xfId="77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 17" xfId="97"/>
    <cellStyle name="Normal 2" xfId="43"/>
    <cellStyle name="Normal 2 14" xfId="98"/>
    <cellStyle name="Normal 2 2" xfId="69"/>
    <cellStyle name="Normal 2 3" xfId="80"/>
    <cellStyle name="Normal 3" xfId="79"/>
    <cellStyle name="Normal 4" xfId="63"/>
    <cellStyle name="Normal 4 2" xfId="78"/>
    <cellStyle name="Normal_budget 2004-05_2.6.04" xfId="44"/>
    <cellStyle name="Normal_budget 2004-05_2.6.04_1st supp.vol.III 2" xfId="45"/>
    <cellStyle name="Normal_budget 2004-05_2.6.04_2nd&amp;FinalSUppl08-0Web" xfId="46"/>
    <cellStyle name="Normal_budget 2004-05_2.6.04_Dem11 2" xfId="74"/>
    <cellStyle name="Normal_budget 2004-05_27.5.04 2" xfId="66"/>
    <cellStyle name="Normal_BUDGET FOR  03-04" xfId="47"/>
    <cellStyle name="Normal_BUDGET FOR  03-04 10-02-03" xfId="72"/>
    <cellStyle name="Normal_BUDGET FOR  03-04 10-02-03_1st supp. vol.IV" xfId="62"/>
    <cellStyle name="Normal_BUDGET FOR  03-04 10-02-03_Dem41" xfId="59"/>
    <cellStyle name="Normal_BUDGET FOR  03-04..." xfId="48"/>
    <cellStyle name="Normal_BUDGET FOR  03-04_Dem2 2" xfId="68"/>
    <cellStyle name="Normal_budget for 03-04 2" xfId="49"/>
    <cellStyle name="Normal_BUDGET-2000" xfId="50"/>
    <cellStyle name="Normal_budgetDocNIC02-03" xfId="51"/>
    <cellStyle name="Normal_budgetDocNIC02-03_Dem11" xfId="58"/>
    <cellStyle name="Normal_DEMAND17 2" xfId="52"/>
    <cellStyle name="Normal_DEMAND51 2" xfId="73"/>
    <cellStyle name="Normal_RECEIPT 3" xfId="76"/>
    <cellStyle name="Normal_RECEIPT 5" xfId="99"/>
    <cellStyle name="Note" xfId="53" builtinId="10" customBuiltin="1"/>
    <cellStyle name="Output" xfId="54" builtinId="21" customBuiltin="1"/>
    <cellStyle name="Percent 2" xfId="67"/>
    <cellStyle name="Title" xfId="55" builtinId="15" customBuiltin="1"/>
    <cellStyle name="Total" xfId="56" builtinId="25" customBuiltin="1"/>
    <cellStyle name="Warning Text" xfId="5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externalLink" Target="externalLinks/externalLink13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externalLink" Target="externalLinks/externalLink11.xml"/><Relationship Id="rId45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4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externalLink" Target="externalLinks/externalLink14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407940</xdr:colOff>
      <xdr:row>215</xdr:row>
      <xdr:rowOff>119331</xdr:rowOff>
    </xdr:from>
    <xdr:to>
      <xdr:col>12</xdr:col>
      <xdr:colOff>156479</xdr:colOff>
      <xdr:row>219</xdr:row>
      <xdr:rowOff>21804</xdr:rowOff>
    </xdr:to>
    <xdr:sp macro="" textlink="">
      <xdr:nvSpPr>
        <xdr:cNvPr id="2" name="Text Box 44" hidden="1"/>
        <xdr:cNvSpPr txBox="1">
          <a:spLocks noChangeArrowheads="1"/>
        </xdr:cNvSpPr>
      </xdr:nvSpPr>
      <xdr:spPr bwMode="auto">
        <a:xfrm>
          <a:off x="7648764" y="41210503"/>
          <a:ext cx="1202055" cy="53461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407940</xdr:colOff>
      <xdr:row>234</xdr:row>
      <xdr:rowOff>17898</xdr:rowOff>
    </xdr:from>
    <xdr:to>
      <xdr:col>12</xdr:col>
      <xdr:colOff>156479</xdr:colOff>
      <xdr:row>238</xdr:row>
      <xdr:rowOff>42147</xdr:rowOff>
    </xdr:to>
    <xdr:sp macro="" textlink="">
      <xdr:nvSpPr>
        <xdr:cNvPr id="3" name="Text Box 46" hidden="1"/>
        <xdr:cNvSpPr txBox="1">
          <a:spLocks noChangeArrowheads="1"/>
        </xdr:cNvSpPr>
      </xdr:nvSpPr>
      <xdr:spPr bwMode="auto">
        <a:xfrm>
          <a:off x="7648764" y="44118299"/>
          <a:ext cx="1202055" cy="65679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12</xdr:col>
      <xdr:colOff>127904</xdr:colOff>
      <xdr:row>25</xdr:row>
      <xdr:rowOff>2160</xdr:rowOff>
    </xdr:from>
    <xdr:to>
      <xdr:col>14</xdr:col>
      <xdr:colOff>375556</xdr:colOff>
      <xdr:row>28</xdr:row>
      <xdr:rowOff>133314</xdr:rowOff>
    </xdr:to>
    <xdr:sp macro="" textlink="">
      <xdr:nvSpPr>
        <xdr:cNvPr id="4" name="Text Box 81" hidden="1"/>
        <xdr:cNvSpPr txBox="1">
          <a:spLocks noChangeArrowheads="1"/>
        </xdr:cNvSpPr>
      </xdr:nvSpPr>
      <xdr:spPr bwMode="auto">
        <a:xfrm>
          <a:off x="8822244" y="5450541"/>
          <a:ext cx="1430656" cy="74239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12</xdr:col>
      <xdr:colOff>127904</xdr:colOff>
      <xdr:row>36</xdr:row>
      <xdr:rowOff>441731</xdr:rowOff>
    </xdr:from>
    <xdr:to>
      <xdr:col>14</xdr:col>
      <xdr:colOff>375556</xdr:colOff>
      <xdr:row>38</xdr:row>
      <xdr:rowOff>157316</xdr:rowOff>
    </xdr:to>
    <xdr:sp macro="" textlink="">
      <xdr:nvSpPr>
        <xdr:cNvPr id="5" name="Text Box 83" hidden="1"/>
        <xdr:cNvSpPr txBox="1">
          <a:spLocks noChangeArrowheads="1"/>
        </xdr:cNvSpPr>
      </xdr:nvSpPr>
      <xdr:spPr bwMode="auto">
        <a:xfrm>
          <a:off x="8822244" y="7913034"/>
          <a:ext cx="1430656" cy="59167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12</xdr:col>
      <xdr:colOff>127904</xdr:colOff>
      <xdr:row>52</xdr:row>
      <xdr:rowOff>171814</xdr:rowOff>
    </xdr:from>
    <xdr:to>
      <xdr:col>14</xdr:col>
      <xdr:colOff>375556</xdr:colOff>
      <xdr:row>54</xdr:row>
      <xdr:rowOff>15951</xdr:rowOff>
    </xdr:to>
    <xdr:sp macro="" textlink="">
      <xdr:nvSpPr>
        <xdr:cNvPr id="6" name="Text Box 85" hidden="1"/>
        <xdr:cNvSpPr txBox="1">
          <a:spLocks noChangeArrowheads="1"/>
        </xdr:cNvSpPr>
      </xdr:nvSpPr>
      <xdr:spPr bwMode="auto">
        <a:xfrm>
          <a:off x="8822244" y="12055848"/>
          <a:ext cx="1430656" cy="51939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12</xdr:col>
      <xdr:colOff>127904</xdr:colOff>
      <xdr:row>61</xdr:row>
      <xdr:rowOff>139574</xdr:rowOff>
    </xdr:from>
    <xdr:to>
      <xdr:col>14</xdr:col>
      <xdr:colOff>375556</xdr:colOff>
      <xdr:row>64</xdr:row>
      <xdr:rowOff>151788</xdr:rowOff>
    </xdr:to>
    <xdr:sp macro="" textlink="">
      <xdr:nvSpPr>
        <xdr:cNvPr id="7" name="Text Box 86" hidden="1"/>
        <xdr:cNvSpPr txBox="1">
          <a:spLocks noChangeArrowheads="1"/>
        </xdr:cNvSpPr>
      </xdr:nvSpPr>
      <xdr:spPr bwMode="auto">
        <a:xfrm>
          <a:off x="8822244" y="13830299"/>
          <a:ext cx="1430656" cy="98948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12</xdr:col>
      <xdr:colOff>127904</xdr:colOff>
      <xdr:row>70</xdr:row>
      <xdr:rowOff>372938</xdr:rowOff>
    </xdr:from>
    <xdr:to>
      <xdr:col>14</xdr:col>
      <xdr:colOff>375556</xdr:colOff>
      <xdr:row>72</xdr:row>
      <xdr:rowOff>152976</xdr:rowOff>
    </xdr:to>
    <xdr:sp macro="" textlink="">
      <xdr:nvSpPr>
        <xdr:cNvPr id="8" name="Text Box 88" hidden="1"/>
        <xdr:cNvSpPr txBox="1">
          <a:spLocks noChangeArrowheads="1"/>
        </xdr:cNvSpPr>
      </xdr:nvSpPr>
      <xdr:spPr bwMode="auto">
        <a:xfrm>
          <a:off x="8822244" y="17151722"/>
          <a:ext cx="1430656" cy="676837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12</xdr:col>
      <xdr:colOff>127904</xdr:colOff>
      <xdr:row>77</xdr:row>
      <xdr:rowOff>51245</xdr:rowOff>
    </xdr:from>
    <xdr:to>
      <xdr:col>14</xdr:col>
      <xdr:colOff>375556</xdr:colOff>
      <xdr:row>80</xdr:row>
      <xdr:rowOff>100878</xdr:rowOff>
    </xdr:to>
    <xdr:sp macro="" textlink="">
      <xdr:nvSpPr>
        <xdr:cNvPr id="9" name="Text Box 89" hidden="1"/>
        <xdr:cNvSpPr txBox="1">
          <a:spLocks noChangeArrowheads="1"/>
        </xdr:cNvSpPr>
      </xdr:nvSpPr>
      <xdr:spPr bwMode="auto">
        <a:xfrm>
          <a:off x="8822244" y="18721668"/>
          <a:ext cx="1430656" cy="72083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12</xdr:col>
      <xdr:colOff>127904</xdr:colOff>
      <xdr:row>120</xdr:row>
      <xdr:rowOff>111421</xdr:rowOff>
    </xdr:from>
    <xdr:to>
      <xdr:col>14</xdr:col>
      <xdr:colOff>375556</xdr:colOff>
      <xdr:row>124</xdr:row>
      <xdr:rowOff>125296</xdr:rowOff>
    </xdr:to>
    <xdr:sp macro="" textlink="">
      <xdr:nvSpPr>
        <xdr:cNvPr id="10" name="Text Box 90" hidden="1"/>
        <xdr:cNvSpPr txBox="1">
          <a:spLocks noChangeArrowheads="1"/>
        </xdr:cNvSpPr>
      </xdr:nvSpPr>
      <xdr:spPr bwMode="auto">
        <a:xfrm>
          <a:off x="8822244" y="26066563"/>
          <a:ext cx="1430656" cy="65312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12</xdr:col>
      <xdr:colOff>127904</xdr:colOff>
      <xdr:row>130</xdr:row>
      <xdr:rowOff>33978</xdr:rowOff>
    </xdr:from>
    <xdr:to>
      <xdr:col>14</xdr:col>
      <xdr:colOff>375556</xdr:colOff>
      <xdr:row>134</xdr:row>
      <xdr:rowOff>110024</xdr:rowOff>
    </xdr:to>
    <xdr:sp macro="" textlink="">
      <xdr:nvSpPr>
        <xdr:cNvPr id="11" name="Text Box 91" hidden="1"/>
        <xdr:cNvSpPr txBox="1">
          <a:spLocks noChangeArrowheads="1"/>
        </xdr:cNvSpPr>
      </xdr:nvSpPr>
      <xdr:spPr bwMode="auto">
        <a:xfrm>
          <a:off x="8822244" y="27582746"/>
          <a:ext cx="1430656" cy="70818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12</xdr:col>
      <xdr:colOff>127904</xdr:colOff>
      <xdr:row>137</xdr:row>
      <xdr:rowOff>101352</xdr:rowOff>
    </xdr:from>
    <xdr:to>
      <xdr:col>14</xdr:col>
      <xdr:colOff>375556</xdr:colOff>
      <xdr:row>142</xdr:row>
      <xdr:rowOff>104406</xdr:rowOff>
    </xdr:to>
    <xdr:sp macro="" textlink="">
      <xdr:nvSpPr>
        <xdr:cNvPr id="12" name="Text Box 92" hidden="1"/>
        <xdr:cNvSpPr txBox="1">
          <a:spLocks noChangeArrowheads="1"/>
        </xdr:cNvSpPr>
      </xdr:nvSpPr>
      <xdr:spPr bwMode="auto">
        <a:xfrm>
          <a:off x="8822244" y="28758777"/>
          <a:ext cx="1430656" cy="796177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497</xdr:row>
      <xdr:rowOff>82674</xdr:rowOff>
    </xdr:from>
    <xdr:to>
      <xdr:col>9</xdr:col>
      <xdr:colOff>695594</xdr:colOff>
      <xdr:row>504</xdr:row>
      <xdr:rowOff>98286</xdr:rowOff>
    </xdr:to>
    <xdr:sp macro="" textlink="">
      <xdr:nvSpPr>
        <xdr:cNvPr id="13" name="Text Box 177" hidden="1"/>
        <xdr:cNvSpPr txBox="1">
          <a:spLocks noChangeArrowheads="1"/>
        </xdr:cNvSpPr>
      </xdr:nvSpPr>
      <xdr:spPr bwMode="auto">
        <a:xfrm>
          <a:off x="5835287" y="86173434"/>
          <a:ext cx="1194352" cy="1139562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9</xdr:col>
      <xdr:colOff>667019</xdr:colOff>
      <xdr:row>497</xdr:row>
      <xdr:rowOff>82674</xdr:rowOff>
    </xdr:from>
    <xdr:to>
      <xdr:col>11</xdr:col>
      <xdr:colOff>135525</xdr:colOff>
      <xdr:row>504</xdr:row>
      <xdr:rowOff>98286</xdr:rowOff>
    </xdr:to>
    <xdr:sp macro="" textlink="">
      <xdr:nvSpPr>
        <xdr:cNvPr id="14" name="Text Box 179" hidden="1"/>
        <xdr:cNvSpPr txBox="1">
          <a:spLocks noChangeArrowheads="1"/>
        </xdr:cNvSpPr>
      </xdr:nvSpPr>
      <xdr:spPr bwMode="auto">
        <a:xfrm>
          <a:off x="7001064" y="86173434"/>
          <a:ext cx="1213485" cy="1139562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116475</xdr:colOff>
      <xdr:row>497</xdr:row>
      <xdr:rowOff>82674</xdr:rowOff>
    </xdr:from>
    <xdr:to>
      <xdr:col>13</xdr:col>
      <xdr:colOff>74565</xdr:colOff>
      <xdr:row>504</xdr:row>
      <xdr:rowOff>98286</xdr:rowOff>
    </xdr:to>
    <xdr:sp macro="" textlink="">
      <xdr:nvSpPr>
        <xdr:cNvPr id="15" name="Text Box 180" hidden="1"/>
        <xdr:cNvSpPr txBox="1">
          <a:spLocks noChangeArrowheads="1"/>
        </xdr:cNvSpPr>
      </xdr:nvSpPr>
      <xdr:spPr bwMode="auto">
        <a:xfrm>
          <a:off x="8195499" y="86173434"/>
          <a:ext cx="1388746" cy="1139562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116475</xdr:colOff>
      <xdr:row>502</xdr:row>
      <xdr:rowOff>101144</xdr:rowOff>
    </xdr:from>
    <xdr:to>
      <xdr:col>13</xdr:col>
      <xdr:colOff>110760</xdr:colOff>
      <xdr:row>502</xdr:row>
      <xdr:rowOff>101144</xdr:rowOff>
    </xdr:to>
    <xdr:sp macro="" textlink="">
      <xdr:nvSpPr>
        <xdr:cNvPr id="16" name="Text Box 181" hidden="1"/>
        <xdr:cNvSpPr txBox="1">
          <a:spLocks noChangeArrowheads="1"/>
        </xdr:cNvSpPr>
      </xdr:nvSpPr>
      <xdr:spPr bwMode="auto">
        <a:xfrm>
          <a:off x="8195499" y="86993077"/>
          <a:ext cx="1424941" cy="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521</xdr:row>
      <xdr:rowOff>106554</xdr:rowOff>
    </xdr:from>
    <xdr:to>
      <xdr:col>9</xdr:col>
      <xdr:colOff>695594</xdr:colOff>
      <xdr:row>529</xdr:row>
      <xdr:rowOff>86919</xdr:rowOff>
    </xdr:to>
    <xdr:sp macro="" textlink="">
      <xdr:nvSpPr>
        <xdr:cNvPr id="17" name="Text Box 182" hidden="1"/>
        <xdr:cNvSpPr txBox="1">
          <a:spLocks noChangeArrowheads="1"/>
        </xdr:cNvSpPr>
      </xdr:nvSpPr>
      <xdr:spPr bwMode="auto">
        <a:xfrm>
          <a:off x="5835287" y="90066745"/>
          <a:ext cx="1194352" cy="126999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9</xdr:col>
      <xdr:colOff>667019</xdr:colOff>
      <xdr:row>521</xdr:row>
      <xdr:rowOff>106554</xdr:rowOff>
    </xdr:from>
    <xdr:to>
      <xdr:col>11</xdr:col>
      <xdr:colOff>135525</xdr:colOff>
      <xdr:row>529</xdr:row>
      <xdr:rowOff>86919</xdr:rowOff>
    </xdr:to>
    <xdr:sp macro="" textlink="">
      <xdr:nvSpPr>
        <xdr:cNvPr id="18" name="Text Box 183" hidden="1"/>
        <xdr:cNvSpPr txBox="1">
          <a:spLocks noChangeArrowheads="1"/>
        </xdr:cNvSpPr>
      </xdr:nvSpPr>
      <xdr:spPr bwMode="auto">
        <a:xfrm>
          <a:off x="7001064" y="90066745"/>
          <a:ext cx="1213485" cy="126999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116475</xdr:colOff>
      <xdr:row>521</xdr:row>
      <xdr:rowOff>106554</xdr:rowOff>
    </xdr:from>
    <xdr:to>
      <xdr:col>13</xdr:col>
      <xdr:colOff>74565</xdr:colOff>
      <xdr:row>529</xdr:row>
      <xdr:rowOff>86919</xdr:rowOff>
    </xdr:to>
    <xdr:sp macro="" textlink="">
      <xdr:nvSpPr>
        <xdr:cNvPr id="19" name="Text Box 184" hidden="1"/>
        <xdr:cNvSpPr txBox="1">
          <a:spLocks noChangeArrowheads="1"/>
        </xdr:cNvSpPr>
      </xdr:nvSpPr>
      <xdr:spPr bwMode="auto">
        <a:xfrm>
          <a:off x="8195499" y="90066745"/>
          <a:ext cx="1388746" cy="126999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530</xdr:row>
      <xdr:rowOff>97667</xdr:rowOff>
    </xdr:from>
    <xdr:to>
      <xdr:col>9</xdr:col>
      <xdr:colOff>695594</xdr:colOff>
      <xdr:row>540</xdr:row>
      <xdr:rowOff>92615</xdr:rowOff>
    </xdr:to>
    <xdr:sp macro="" textlink="">
      <xdr:nvSpPr>
        <xdr:cNvPr id="20" name="Text Box 185" hidden="1"/>
        <xdr:cNvSpPr txBox="1">
          <a:spLocks noChangeArrowheads="1"/>
        </xdr:cNvSpPr>
      </xdr:nvSpPr>
      <xdr:spPr bwMode="auto">
        <a:xfrm>
          <a:off x="5835287" y="91508474"/>
          <a:ext cx="1194352" cy="1611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9</xdr:col>
      <xdr:colOff>667019</xdr:colOff>
      <xdr:row>530</xdr:row>
      <xdr:rowOff>97667</xdr:rowOff>
    </xdr:from>
    <xdr:to>
      <xdr:col>11</xdr:col>
      <xdr:colOff>135525</xdr:colOff>
      <xdr:row>540</xdr:row>
      <xdr:rowOff>92615</xdr:rowOff>
    </xdr:to>
    <xdr:sp macro="" textlink="">
      <xdr:nvSpPr>
        <xdr:cNvPr id="21" name="Text Box 186" hidden="1"/>
        <xdr:cNvSpPr txBox="1">
          <a:spLocks noChangeArrowheads="1"/>
        </xdr:cNvSpPr>
      </xdr:nvSpPr>
      <xdr:spPr bwMode="auto">
        <a:xfrm>
          <a:off x="7001064" y="91508474"/>
          <a:ext cx="1213485" cy="1611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116475</xdr:colOff>
      <xdr:row>530</xdr:row>
      <xdr:rowOff>97667</xdr:rowOff>
    </xdr:from>
    <xdr:to>
      <xdr:col>13</xdr:col>
      <xdr:colOff>110760</xdr:colOff>
      <xdr:row>540</xdr:row>
      <xdr:rowOff>92615</xdr:rowOff>
    </xdr:to>
    <xdr:sp macro="" textlink="">
      <xdr:nvSpPr>
        <xdr:cNvPr id="22" name="Text Box 187" hidden="1"/>
        <xdr:cNvSpPr txBox="1">
          <a:spLocks noChangeArrowheads="1"/>
        </xdr:cNvSpPr>
      </xdr:nvSpPr>
      <xdr:spPr bwMode="auto">
        <a:xfrm>
          <a:off x="8195499" y="91508474"/>
          <a:ext cx="1424941" cy="1611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548</xdr:row>
      <xdr:rowOff>129097</xdr:rowOff>
    </xdr:from>
    <xdr:to>
      <xdr:col>9</xdr:col>
      <xdr:colOff>695594</xdr:colOff>
      <xdr:row>552</xdr:row>
      <xdr:rowOff>117827</xdr:rowOff>
    </xdr:to>
    <xdr:sp macro="" textlink="">
      <xdr:nvSpPr>
        <xdr:cNvPr id="23" name="Text Box 188" hidden="1"/>
        <xdr:cNvSpPr txBox="1">
          <a:spLocks noChangeArrowheads="1"/>
        </xdr:cNvSpPr>
      </xdr:nvSpPr>
      <xdr:spPr bwMode="auto">
        <a:xfrm>
          <a:off x="5835287" y="94446237"/>
          <a:ext cx="1194352" cy="63267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9</xdr:col>
      <xdr:colOff>667019</xdr:colOff>
      <xdr:row>548</xdr:row>
      <xdr:rowOff>129097</xdr:rowOff>
    </xdr:from>
    <xdr:to>
      <xdr:col>11</xdr:col>
      <xdr:colOff>135525</xdr:colOff>
      <xdr:row>552</xdr:row>
      <xdr:rowOff>117827</xdr:rowOff>
    </xdr:to>
    <xdr:sp macro="" textlink="">
      <xdr:nvSpPr>
        <xdr:cNvPr id="24" name="Text Box 189" hidden="1"/>
        <xdr:cNvSpPr txBox="1">
          <a:spLocks noChangeArrowheads="1"/>
        </xdr:cNvSpPr>
      </xdr:nvSpPr>
      <xdr:spPr bwMode="auto">
        <a:xfrm>
          <a:off x="7001064" y="94446237"/>
          <a:ext cx="1213485" cy="63267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116475</xdr:colOff>
      <xdr:row>548</xdr:row>
      <xdr:rowOff>129097</xdr:rowOff>
    </xdr:from>
    <xdr:to>
      <xdr:col>13</xdr:col>
      <xdr:colOff>74565</xdr:colOff>
      <xdr:row>552</xdr:row>
      <xdr:rowOff>117827</xdr:rowOff>
    </xdr:to>
    <xdr:sp macro="" textlink="">
      <xdr:nvSpPr>
        <xdr:cNvPr id="25" name="Text Box 190" hidden="1"/>
        <xdr:cNvSpPr txBox="1">
          <a:spLocks noChangeArrowheads="1"/>
        </xdr:cNvSpPr>
      </xdr:nvSpPr>
      <xdr:spPr bwMode="auto">
        <a:xfrm>
          <a:off x="8195499" y="94446237"/>
          <a:ext cx="1388746" cy="63267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18</xdr:row>
      <xdr:rowOff>310794</xdr:rowOff>
    </xdr:from>
    <xdr:to>
      <xdr:col>9</xdr:col>
      <xdr:colOff>790844</xdr:colOff>
      <xdr:row>20</xdr:row>
      <xdr:rowOff>141193</xdr:rowOff>
    </xdr:to>
    <xdr:sp macro="" textlink="">
      <xdr:nvSpPr>
        <xdr:cNvPr id="26" name="Text Box 267" hidden="1"/>
        <xdr:cNvSpPr txBox="1">
          <a:spLocks noChangeArrowheads="1"/>
        </xdr:cNvSpPr>
      </xdr:nvSpPr>
      <xdr:spPr bwMode="auto">
        <a:xfrm>
          <a:off x="5835287" y="3658818"/>
          <a:ext cx="1289602" cy="6543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25</xdr:row>
      <xdr:rowOff>2160</xdr:rowOff>
    </xdr:from>
    <xdr:to>
      <xdr:col>9</xdr:col>
      <xdr:colOff>790844</xdr:colOff>
      <xdr:row>28</xdr:row>
      <xdr:rowOff>133314</xdr:rowOff>
    </xdr:to>
    <xdr:sp macro="" textlink="">
      <xdr:nvSpPr>
        <xdr:cNvPr id="27" name="Text Box 268" hidden="1"/>
        <xdr:cNvSpPr txBox="1">
          <a:spLocks noChangeArrowheads="1"/>
        </xdr:cNvSpPr>
      </xdr:nvSpPr>
      <xdr:spPr bwMode="auto">
        <a:xfrm>
          <a:off x="5835287" y="5450541"/>
          <a:ext cx="1289602" cy="74239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33</xdr:row>
      <xdr:rowOff>54953</xdr:rowOff>
    </xdr:from>
    <xdr:to>
      <xdr:col>9</xdr:col>
      <xdr:colOff>790844</xdr:colOff>
      <xdr:row>36</xdr:row>
      <xdr:rowOff>441731</xdr:rowOff>
    </xdr:to>
    <xdr:sp macro="" textlink="">
      <xdr:nvSpPr>
        <xdr:cNvPr id="28" name="Text Box 269" hidden="1"/>
        <xdr:cNvSpPr txBox="1">
          <a:spLocks noChangeArrowheads="1"/>
        </xdr:cNvSpPr>
      </xdr:nvSpPr>
      <xdr:spPr bwMode="auto">
        <a:xfrm>
          <a:off x="5835287" y="6952690"/>
          <a:ext cx="1289602" cy="96034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36</xdr:row>
      <xdr:rowOff>441731</xdr:rowOff>
    </xdr:from>
    <xdr:to>
      <xdr:col>9</xdr:col>
      <xdr:colOff>790844</xdr:colOff>
      <xdr:row>38</xdr:row>
      <xdr:rowOff>157316</xdr:rowOff>
    </xdr:to>
    <xdr:sp macro="" textlink="">
      <xdr:nvSpPr>
        <xdr:cNvPr id="29" name="Text Box 270" hidden="1"/>
        <xdr:cNvSpPr txBox="1">
          <a:spLocks noChangeArrowheads="1"/>
        </xdr:cNvSpPr>
      </xdr:nvSpPr>
      <xdr:spPr bwMode="auto">
        <a:xfrm>
          <a:off x="5835287" y="7913034"/>
          <a:ext cx="1289602" cy="59167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43</xdr:row>
      <xdr:rowOff>162344</xdr:rowOff>
    </xdr:from>
    <xdr:to>
      <xdr:col>9</xdr:col>
      <xdr:colOff>790844</xdr:colOff>
      <xdr:row>44</xdr:row>
      <xdr:rowOff>186997</xdr:rowOff>
    </xdr:to>
    <xdr:sp macro="" textlink="">
      <xdr:nvSpPr>
        <xdr:cNvPr id="30" name="Text Box 271" hidden="1"/>
        <xdr:cNvSpPr txBox="1">
          <a:spLocks noChangeArrowheads="1"/>
        </xdr:cNvSpPr>
      </xdr:nvSpPr>
      <xdr:spPr bwMode="auto">
        <a:xfrm>
          <a:off x="5835287" y="9626974"/>
          <a:ext cx="1289602" cy="34850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52</xdr:row>
      <xdr:rowOff>171814</xdr:rowOff>
    </xdr:from>
    <xdr:to>
      <xdr:col>9</xdr:col>
      <xdr:colOff>790844</xdr:colOff>
      <xdr:row>54</xdr:row>
      <xdr:rowOff>15951</xdr:rowOff>
    </xdr:to>
    <xdr:sp macro="" textlink="">
      <xdr:nvSpPr>
        <xdr:cNvPr id="31" name="Text Box 272" hidden="1"/>
        <xdr:cNvSpPr txBox="1">
          <a:spLocks noChangeArrowheads="1"/>
        </xdr:cNvSpPr>
      </xdr:nvSpPr>
      <xdr:spPr bwMode="auto">
        <a:xfrm>
          <a:off x="5835287" y="12055848"/>
          <a:ext cx="1289602" cy="51939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52</xdr:row>
      <xdr:rowOff>171814</xdr:rowOff>
    </xdr:from>
    <xdr:to>
      <xdr:col>9</xdr:col>
      <xdr:colOff>790844</xdr:colOff>
      <xdr:row>54</xdr:row>
      <xdr:rowOff>15951</xdr:rowOff>
    </xdr:to>
    <xdr:sp macro="" textlink="">
      <xdr:nvSpPr>
        <xdr:cNvPr id="32" name="Text Box 273" hidden="1"/>
        <xdr:cNvSpPr txBox="1">
          <a:spLocks noChangeArrowheads="1"/>
        </xdr:cNvSpPr>
      </xdr:nvSpPr>
      <xdr:spPr bwMode="auto">
        <a:xfrm>
          <a:off x="5835287" y="12055848"/>
          <a:ext cx="1289602" cy="51939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62</xdr:row>
      <xdr:rowOff>334108</xdr:rowOff>
    </xdr:from>
    <xdr:to>
      <xdr:col>9</xdr:col>
      <xdr:colOff>790844</xdr:colOff>
      <xdr:row>64</xdr:row>
      <xdr:rowOff>151788</xdr:rowOff>
    </xdr:to>
    <xdr:sp macro="" textlink="">
      <xdr:nvSpPr>
        <xdr:cNvPr id="33" name="Text Box 274" hidden="1"/>
        <xdr:cNvSpPr txBox="1">
          <a:spLocks noChangeArrowheads="1"/>
        </xdr:cNvSpPr>
      </xdr:nvSpPr>
      <xdr:spPr bwMode="auto">
        <a:xfrm>
          <a:off x="5835287" y="14342968"/>
          <a:ext cx="1289602" cy="47681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129</xdr:row>
      <xdr:rowOff>16617</xdr:rowOff>
    </xdr:from>
    <xdr:to>
      <xdr:col>9</xdr:col>
      <xdr:colOff>790844</xdr:colOff>
      <xdr:row>129</xdr:row>
      <xdr:rowOff>16617</xdr:rowOff>
    </xdr:to>
    <xdr:sp macro="" textlink="">
      <xdr:nvSpPr>
        <xdr:cNvPr id="34" name="Text Box 275" hidden="1"/>
        <xdr:cNvSpPr txBox="1">
          <a:spLocks noChangeArrowheads="1"/>
        </xdr:cNvSpPr>
      </xdr:nvSpPr>
      <xdr:spPr bwMode="auto">
        <a:xfrm>
          <a:off x="5835287" y="27404131"/>
          <a:ext cx="1289602" cy="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70</xdr:row>
      <xdr:rowOff>452413</xdr:rowOff>
    </xdr:from>
    <xdr:to>
      <xdr:col>9</xdr:col>
      <xdr:colOff>790844</xdr:colOff>
      <xdr:row>74</xdr:row>
      <xdr:rowOff>32065</xdr:rowOff>
    </xdr:to>
    <xdr:sp macro="" textlink="">
      <xdr:nvSpPr>
        <xdr:cNvPr id="35" name="Text Box 276" hidden="1"/>
        <xdr:cNvSpPr txBox="1">
          <a:spLocks noChangeArrowheads="1"/>
        </xdr:cNvSpPr>
      </xdr:nvSpPr>
      <xdr:spPr bwMode="auto">
        <a:xfrm>
          <a:off x="5835287" y="17237448"/>
          <a:ext cx="1289602" cy="96931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79</xdr:row>
      <xdr:rowOff>60750</xdr:rowOff>
    </xdr:from>
    <xdr:to>
      <xdr:col>9</xdr:col>
      <xdr:colOff>790844</xdr:colOff>
      <xdr:row>82</xdr:row>
      <xdr:rowOff>248528</xdr:rowOff>
    </xdr:to>
    <xdr:sp macro="" textlink="">
      <xdr:nvSpPr>
        <xdr:cNvPr id="36" name="Text Box 277" hidden="1"/>
        <xdr:cNvSpPr txBox="1">
          <a:spLocks noChangeArrowheads="1"/>
        </xdr:cNvSpPr>
      </xdr:nvSpPr>
      <xdr:spPr bwMode="auto">
        <a:xfrm>
          <a:off x="5835287" y="19063447"/>
          <a:ext cx="1289602" cy="854448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123</xdr:row>
      <xdr:rowOff>117007</xdr:rowOff>
    </xdr:from>
    <xdr:to>
      <xdr:col>9</xdr:col>
      <xdr:colOff>790844</xdr:colOff>
      <xdr:row>127</xdr:row>
      <xdr:rowOff>163482</xdr:rowOff>
    </xdr:to>
    <xdr:sp macro="" textlink="">
      <xdr:nvSpPr>
        <xdr:cNvPr id="37" name="Text Box 278" hidden="1"/>
        <xdr:cNvSpPr txBox="1">
          <a:spLocks noChangeArrowheads="1"/>
        </xdr:cNvSpPr>
      </xdr:nvSpPr>
      <xdr:spPr bwMode="auto">
        <a:xfrm>
          <a:off x="5835287" y="26553363"/>
          <a:ext cx="1289602" cy="678612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132</xdr:row>
      <xdr:rowOff>143629</xdr:rowOff>
    </xdr:from>
    <xdr:to>
      <xdr:col>9</xdr:col>
      <xdr:colOff>790844</xdr:colOff>
      <xdr:row>137</xdr:row>
      <xdr:rowOff>48619</xdr:rowOff>
    </xdr:to>
    <xdr:sp macro="" textlink="">
      <xdr:nvSpPr>
        <xdr:cNvPr id="38" name="Text Box 279" hidden="1"/>
        <xdr:cNvSpPr txBox="1">
          <a:spLocks noChangeArrowheads="1"/>
        </xdr:cNvSpPr>
      </xdr:nvSpPr>
      <xdr:spPr bwMode="auto">
        <a:xfrm>
          <a:off x="5835287" y="28005516"/>
          <a:ext cx="1289602" cy="70348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140</xdr:row>
      <xdr:rowOff>145681</xdr:rowOff>
    </xdr:from>
    <xdr:to>
      <xdr:col>9</xdr:col>
      <xdr:colOff>790844</xdr:colOff>
      <xdr:row>145</xdr:row>
      <xdr:rowOff>100215</xdr:rowOff>
    </xdr:to>
    <xdr:sp macro="" textlink="">
      <xdr:nvSpPr>
        <xdr:cNvPr id="39" name="Text Box 280" hidden="1"/>
        <xdr:cNvSpPr txBox="1">
          <a:spLocks noChangeArrowheads="1"/>
        </xdr:cNvSpPr>
      </xdr:nvSpPr>
      <xdr:spPr bwMode="auto">
        <a:xfrm>
          <a:off x="5835287" y="29277209"/>
          <a:ext cx="1289602" cy="75007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151</xdr:row>
      <xdr:rowOff>26361</xdr:rowOff>
    </xdr:from>
    <xdr:to>
      <xdr:col>9</xdr:col>
      <xdr:colOff>790844</xdr:colOff>
      <xdr:row>155</xdr:row>
      <xdr:rowOff>155118</xdr:rowOff>
    </xdr:to>
    <xdr:sp macro="" textlink="">
      <xdr:nvSpPr>
        <xdr:cNvPr id="40" name="Text Box 281" hidden="1"/>
        <xdr:cNvSpPr txBox="1">
          <a:spLocks noChangeArrowheads="1"/>
        </xdr:cNvSpPr>
      </xdr:nvSpPr>
      <xdr:spPr bwMode="auto">
        <a:xfrm>
          <a:off x="5835287" y="30904587"/>
          <a:ext cx="1289602" cy="769212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158</xdr:row>
      <xdr:rowOff>56390</xdr:rowOff>
    </xdr:from>
    <xdr:to>
      <xdr:col>9</xdr:col>
      <xdr:colOff>790844</xdr:colOff>
      <xdr:row>161</xdr:row>
      <xdr:rowOff>89249</xdr:rowOff>
    </xdr:to>
    <xdr:sp macro="" textlink="">
      <xdr:nvSpPr>
        <xdr:cNvPr id="41" name="Text Box 282" hidden="1"/>
        <xdr:cNvSpPr txBox="1">
          <a:spLocks noChangeArrowheads="1"/>
        </xdr:cNvSpPr>
      </xdr:nvSpPr>
      <xdr:spPr bwMode="auto">
        <a:xfrm>
          <a:off x="5835287" y="32060846"/>
          <a:ext cx="1289602" cy="51863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178</xdr:row>
      <xdr:rowOff>25424</xdr:rowOff>
    </xdr:from>
    <xdr:to>
      <xdr:col>9</xdr:col>
      <xdr:colOff>790844</xdr:colOff>
      <xdr:row>182</xdr:row>
      <xdr:rowOff>96818</xdr:rowOff>
    </xdr:to>
    <xdr:sp macro="" textlink="">
      <xdr:nvSpPr>
        <xdr:cNvPr id="42" name="Text Box 283" hidden="1"/>
        <xdr:cNvSpPr txBox="1">
          <a:spLocks noChangeArrowheads="1"/>
        </xdr:cNvSpPr>
      </xdr:nvSpPr>
      <xdr:spPr bwMode="auto">
        <a:xfrm>
          <a:off x="5835287" y="35240342"/>
          <a:ext cx="1289602" cy="705008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192</xdr:row>
      <xdr:rowOff>47334</xdr:rowOff>
    </xdr:from>
    <xdr:to>
      <xdr:col>9</xdr:col>
      <xdr:colOff>790844</xdr:colOff>
      <xdr:row>200</xdr:row>
      <xdr:rowOff>3469</xdr:rowOff>
    </xdr:to>
    <xdr:sp macro="" textlink="">
      <xdr:nvSpPr>
        <xdr:cNvPr id="43" name="Text Box 284" hidden="1"/>
        <xdr:cNvSpPr txBox="1">
          <a:spLocks noChangeArrowheads="1"/>
        </xdr:cNvSpPr>
      </xdr:nvSpPr>
      <xdr:spPr bwMode="auto">
        <a:xfrm>
          <a:off x="5835287" y="37484127"/>
          <a:ext cx="1289602" cy="123699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210</xdr:row>
      <xdr:rowOff>89138</xdr:rowOff>
    </xdr:from>
    <xdr:to>
      <xdr:col>9</xdr:col>
      <xdr:colOff>790844</xdr:colOff>
      <xdr:row>215</xdr:row>
      <xdr:rowOff>119331</xdr:rowOff>
    </xdr:to>
    <xdr:sp macro="" textlink="">
      <xdr:nvSpPr>
        <xdr:cNvPr id="44" name="Text Box 285" hidden="1"/>
        <xdr:cNvSpPr txBox="1">
          <a:spLocks noChangeArrowheads="1"/>
        </xdr:cNvSpPr>
      </xdr:nvSpPr>
      <xdr:spPr bwMode="auto">
        <a:xfrm>
          <a:off x="5835287" y="40384905"/>
          <a:ext cx="1289602" cy="825598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215</xdr:row>
      <xdr:rowOff>119331</xdr:rowOff>
    </xdr:from>
    <xdr:to>
      <xdr:col>9</xdr:col>
      <xdr:colOff>790844</xdr:colOff>
      <xdr:row>220</xdr:row>
      <xdr:rowOff>8270</xdr:rowOff>
    </xdr:to>
    <xdr:sp macro="" textlink="">
      <xdr:nvSpPr>
        <xdr:cNvPr id="45" name="Text Box 286" hidden="1"/>
        <xdr:cNvSpPr txBox="1">
          <a:spLocks noChangeArrowheads="1"/>
        </xdr:cNvSpPr>
      </xdr:nvSpPr>
      <xdr:spPr bwMode="auto">
        <a:xfrm>
          <a:off x="5835287" y="41210503"/>
          <a:ext cx="1289602" cy="688717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221</xdr:row>
      <xdr:rowOff>94457</xdr:rowOff>
    </xdr:from>
    <xdr:to>
      <xdr:col>9</xdr:col>
      <xdr:colOff>790844</xdr:colOff>
      <xdr:row>226</xdr:row>
      <xdr:rowOff>110532</xdr:rowOff>
    </xdr:to>
    <xdr:sp macro="" textlink="">
      <xdr:nvSpPr>
        <xdr:cNvPr id="46" name="Text Box 287" hidden="1"/>
        <xdr:cNvSpPr txBox="1">
          <a:spLocks noChangeArrowheads="1"/>
        </xdr:cNvSpPr>
      </xdr:nvSpPr>
      <xdr:spPr bwMode="auto">
        <a:xfrm>
          <a:off x="5835287" y="42133836"/>
          <a:ext cx="1289602" cy="806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236</xdr:row>
      <xdr:rowOff>37896</xdr:rowOff>
    </xdr:from>
    <xdr:to>
      <xdr:col>9</xdr:col>
      <xdr:colOff>790844</xdr:colOff>
      <xdr:row>240</xdr:row>
      <xdr:rowOff>76970</xdr:rowOff>
    </xdr:to>
    <xdr:sp macro="" textlink="">
      <xdr:nvSpPr>
        <xdr:cNvPr id="47" name="Text Box 288" hidden="1"/>
        <xdr:cNvSpPr txBox="1">
          <a:spLocks noChangeArrowheads="1"/>
        </xdr:cNvSpPr>
      </xdr:nvSpPr>
      <xdr:spPr bwMode="auto">
        <a:xfrm>
          <a:off x="5835287" y="44454768"/>
          <a:ext cx="1289602" cy="67403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274673</xdr:colOff>
      <xdr:row>240</xdr:row>
      <xdr:rowOff>114652</xdr:rowOff>
    </xdr:from>
    <xdr:to>
      <xdr:col>9</xdr:col>
      <xdr:colOff>790844</xdr:colOff>
      <xdr:row>245</xdr:row>
      <xdr:rowOff>68035</xdr:rowOff>
    </xdr:to>
    <xdr:sp macro="" textlink="">
      <xdr:nvSpPr>
        <xdr:cNvPr id="48" name="Text Box 289" hidden="1"/>
        <xdr:cNvSpPr txBox="1">
          <a:spLocks noChangeArrowheads="1"/>
        </xdr:cNvSpPr>
      </xdr:nvSpPr>
      <xdr:spPr bwMode="auto">
        <a:xfrm>
          <a:off x="5835287" y="45166480"/>
          <a:ext cx="1289602" cy="75710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539383</xdr:colOff>
      <xdr:row>20</xdr:row>
      <xdr:rowOff>247876</xdr:rowOff>
    </xdr:from>
    <xdr:to>
      <xdr:col>12</xdr:col>
      <xdr:colOff>314350</xdr:colOff>
      <xdr:row>25</xdr:row>
      <xdr:rowOff>16685</xdr:rowOff>
    </xdr:to>
    <xdr:sp macro="" textlink="">
      <xdr:nvSpPr>
        <xdr:cNvPr id="2" name="Text Box 143" hidden="1"/>
        <xdr:cNvSpPr txBox="1">
          <a:spLocks noChangeArrowheads="1"/>
        </xdr:cNvSpPr>
      </xdr:nvSpPr>
      <xdr:spPr bwMode="auto">
        <a:xfrm>
          <a:off x="7851961" y="3781425"/>
          <a:ext cx="971551" cy="70290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539383</xdr:colOff>
      <xdr:row>23</xdr:row>
      <xdr:rowOff>95418</xdr:rowOff>
    </xdr:from>
    <xdr:to>
      <xdr:col>12</xdr:col>
      <xdr:colOff>314350</xdr:colOff>
      <xdr:row>28</xdr:row>
      <xdr:rowOff>9694</xdr:rowOff>
    </xdr:to>
    <xdr:sp macro="" textlink="">
      <xdr:nvSpPr>
        <xdr:cNvPr id="3" name="Text Box 144" hidden="1"/>
        <xdr:cNvSpPr txBox="1">
          <a:spLocks noChangeArrowheads="1"/>
        </xdr:cNvSpPr>
      </xdr:nvSpPr>
      <xdr:spPr bwMode="auto">
        <a:xfrm>
          <a:off x="7851961" y="4265256"/>
          <a:ext cx="971551" cy="71437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539383</xdr:colOff>
      <xdr:row>85</xdr:row>
      <xdr:rowOff>106857</xdr:rowOff>
    </xdr:from>
    <xdr:to>
      <xdr:col>12</xdr:col>
      <xdr:colOff>314350</xdr:colOff>
      <xdr:row>89</xdr:row>
      <xdr:rowOff>162829</xdr:rowOff>
    </xdr:to>
    <xdr:sp macro="" textlink="">
      <xdr:nvSpPr>
        <xdr:cNvPr id="4" name="Text Box 145" hidden="1"/>
        <xdr:cNvSpPr txBox="1">
          <a:spLocks noChangeArrowheads="1"/>
        </xdr:cNvSpPr>
      </xdr:nvSpPr>
      <xdr:spPr bwMode="auto">
        <a:xfrm>
          <a:off x="7851961" y="14310354"/>
          <a:ext cx="971551" cy="70367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539383</xdr:colOff>
      <xdr:row>104</xdr:row>
      <xdr:rowOff>17810</xdr:rowOff>
    </xdr:from>
    <xdr:to>
      <xdr:col>12</xdr:col>
      <xdr:colOff>314350</xdr:colOff>
      <xdr:row>108</xdr:row>
      <xdr:rowOff>85565</xdr:rowOff>
    </xdr:to>
    <xdr:sp macro="" textlink="">
      <xdr:nvSpPr>
        <xdr:cNvPr id="5" name="Text Box 146" hidden="1"/>
        <xdr:cNvSpPr txBox="1">
          <a:spLocks noChangeArrowheads="1"/>
        </xdr:cNvSpPr>
      </xdr:nvSpPr>
      <xdr:spPr bwMode="auto">
        <a:xfrm>
          <a:off x="7851961" y="17305753"/>
          <a:ext cx="971551" cy="70956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539383</xdr:colOff>
      <xdr:row>110</xdr:row>
      <xdr:rowOff>167031</xdr:rowOff>
    </xdr:from>
    <xdr:to>
      <xdr:col>12</xdr:col>
      <xdr:colOff>314350</xdr:colOff>
      <xdr:row>115</xdr:row>
      <xdr:rowOff>56452</xdr:rowOff>
    </xdr:to>
    <xdr:sp macro="" textlink="">
      <xdr:nvSpPr>
        <xdr:cNvPr id="6" name="Text Box 147" hidden="1"/>
        <xdr:cNvSpPr txBox="1">
          <a:spLocks noChangeArrowheads="1"/>
        </xdr:cNvSpPr>
      </xdr:nvSpPr>
      <xdr:spPr bwMode="auto">
        <a:xfrm>
          <a:off x="7851961" y="18431414"/>
          <a:ext cx="971551" cy="70289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539383</xdr:colOff>
      <xdr:row>118</xdr:row>
      <xdr:rowOff>26393</xdr:rowOff>
    </xdr:from>
    <xdr:to>
      <xdr:col>12</xdr:col>
      <xdr:colOff>314350</xdr:colOff>
      <xdr:row>122</xdr:row>
      <xdr:rowOff>86127</xdr:rowOff>
    </xdr:to>
    <xdr:sp macro="" textlink="">
      <xdr:nvSpPr>
        <xdr:cNvPr id="7" name="Text Box 148" hidden="1"/>
        <xdr:cNvSpPr txBox="1">
          <a:spLocks noChangeArrowheads="1"/>
        </xdr:cNvSpPr>
      </xdr:nvSpPr>
      <xdr:spPr bwMode="auto">
        <a:xfrm>
          <a:off x="7851961" y="19595559"/>
          <a:ext cx="971551" cy="70477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135847</xdr:colOff>
      <xdr:row>85</xdr:row>
      <xdr:rowOff>106857</xdr:rowOff>
    </xdr:from>
    <xdr:to>
      <xdr:col>11</xdr:col>
      <xdr:colOff>353927</xdr:colOff>
      <xdr:row>89</xdr:row>
      <xdr:rowOff>162829</xdr:rowOff>
    </xdr:to>
    <xdr:sp macro="" textlink="">
      <xdr:nvSpPr>
        <xdr:cNvPr id="8" name="Text Box 149" hidden="1"/>
        <xdr:cNvSpPr txBox="1">
          <a:spLocks noChangeArrowheads="1"/>
        </xdr:cNvSpPr>
      </xdr:nvSpPr>
      <xdr:spPr bwMode="auto">
        <a:xfrm>
          <a:off x="7461436" y="14310354"/>
          <a:ext cx="781051" cy="70367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135847</xdr:colOff>
      <xdr:row>104</xdr:row>
      <xdr:rowOff>17810</xdr:rowOff>
    </xdr:from>
    <xdr:to>
      <xdr:col>11</xdr:col>
      <xdr:colOff>353927</xdr:colOff>
      <xdr:row>108</xdr:row>
      <xdr:rowOff>85565</xdr:rowOff>
    </xdr:to>
    <xdr:sp macro="" textlink="">
      <xdr:nvSpPr>
        <xdr:cNvPr id="9" name="Text Box 150" hidden="1"/>
        <xdr:cNvSpPr txBox="1">
          <a:spLocks noChangeArrowheads="1"/>
        </xdr:cNvSpPr>
      </xdr:nvSpPr>
      <xdr:spPr bwMode="auto">
        <a:xfrm>
          <a:off x="7461436" y="17305753"/>
          <a:ext cx="781051" cy="70956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135847</xdr:colOff>
      <xdr:row>110</xdr:row>
      <xdr:rowOff>167031</xdr:rowOff>
    </xdr:from>
    <xdr:to>
      <xdr:col>11</xdr:col>
      <xdr:colOff>353927</xdr:colOff>
      <xdr:row>115</xdr:row>
      <xdr:rowOff>56452</xdr:rowOff>
    </xdr:to>
    <xdr:sp macro="" textlink="">
      <xdr:nvSpPr>
        <xdr:cNvPr id="10" name="Text Box 151" hidden="1"/>
        <xdr:cNvSpPr txBox="1">
          <a:spLocks noChangeArrowheads="1"/>
        </xdr:cNvSpPr>
      </xdr:nvSpPr>
      <xdr:spPr bwMode="auto">
        <a:xfrm>
          <a:off x="7461436" y="18431414"/>
          <a:ext cx="781051" cy="70289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135847</xdr:colOff>
      <xdr:row>86</xdr:row>
      <xdr:rowOff>98452</xdr:rowOff>
    </xdr:from>
    <xdr:to>
      <xdr:col>11</xdr:col>
      <xdr:colOff>353927</xdr:colOff>
      <xdr:row>90</xdr:row>
      <xdr:rowOff>162826</xdr:rowOff>
    </xdr:to>
    <xdr:sp macro="" textlink="">
      <xdr:nvSpPr>
        <xdr:cNvPr id="11" name="Text Box 152" hidden="1"/>
        <xdr:cNvSpPr txBox="1">
          <a:spLocks noChangeArrowheads="1"/>
        </xdr:cNvSpPr>
      </xdr:nvSpPr>
      <xdr:spPr bwMode="auto">
        <a:xfrm>
          <a:off x="7461436" y="14463876"/>
          <a:ext cx="781051" cy="71207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135847</xdr:colOff>
      <xdr:row>118</xdr:row>
      <xdr:rowOff>157075</xdr:rowOff>
    </xdr:from>
    <xdr:to>
      <xdr:col>11</xdr:col>
      <xdr:colOff>353927</xdr:colOff>
      <xdr:row>123</xdr:row>
      <xdr:rowOff>119735</xdr:rowOff>
    </xdr:to>
    <xdr:sp macro="" textlink="">
      <xdr:nvSpPr>
        <xdr:cNvPr id="12" name="Text Box 153" hidden="1"/>
        <xdr:cNvSpPr txBox="1">
          <a:spLocks noChangeArrowheads="1"/>
        </xdr:cNvSpPr>
      </xdr:nvSpPr>
      <xdr:spPr bwMode="auto">
        <a:xfrm>
          <a:off x="7461436" y="19720347"/>
          <a:ext cx="781051" cy="772158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539383</xdr:colOff>
      <xdr:row>192</xdr:row>
      <xdr:rowOff>82598</xdr:rowOff>
    </xdr:from>
    <xdr:to>
      <xdr:col>12</xdr:col>
      <xdr:colOff>314350</xdr:colOff>
      <xdr:row>196</xdr:row>
      <xdr:rowOff>160112</xdr:rowOff>
    </xdr:to>
    <xdr:sp macro="" textlink="">
      <xdr:nvSpPr>
        <xdr:cNvPr id="13" name="Text Box 154" hidden="1"/>
        <xdr:cNvSpPr txBox="1">
          <a:spLocks noChangeArrowheads="1"/>
        </xdr:cNvSpPr>
      </xdr:nvSpPr>
      <xdr:spPr bwMode="auto">
        <a:xfrm>
          <a:off x="7851961" y="31635255"/>
          <a:ext cx="971551" cy="73187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539383</xdr:colOff>
      <xdr:row>195</xdr:row>
      <xdr:rowOff>86591</xdr:rowOff>
    </xdr:from>
    <xdr:to>
      <xdr:col>12</xdr:col>
      <xdr:colOff>314350</xdr:colOff>
      <xdr:row>200</xdr:row>
      <xdr:rowOff>19883</xdr:rowOff>
    </xdr:to>
    <xdr:sp macro="" textlink="">
      <xdr:nvSpPr>
        <xdr:cNvPr id="14" name="Text Box 155" hidden="1"/>
        <xdr:cNvSpPr txBox="1">
          <a:spLocks noChangeArrowheads="1"/>
        </xdr:cNvSpPr>
      </xdr:nvSpPr>
      <xdr:spPr bwMode="auto">
        <a:xfrm>
          <a:off x="7851961" y="32126641"/>
          <a:ext cx="971551" cy="74700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486276</xdr:colOff>
      <xdr:row>19</xdr:row>
      <xdr:rowOff>18490</xdr:rowOff>
    </xdr:from>
    <xdr:to>
      <xdr:col>10</xdr:col>
      <xdr:colOff>562477</xdr:colOff>
      <xdr:row>23</xdr:row>
      <xdr:rowOff>37540</xdr:rowOff>
    </xdr:to>
    <xdr:sp macro="" textlink="">
      <xdr:nvSpPr>
        <xdr:cNvPr id="2" name="Text Box 3" hidden="1"/>
        <xdr:cNvSpPr txBox="1">
          <a:spLocks noChangeArrowheads="1"/>
        </xdr:cNvSpPr>
      </xdr:nvSpPr>
      <xdr:spPr bwMode="auto">
        <a:xfrm>
          <a:off x="6457950" y="3248025"/>
          <a:ext cx="1209675" cy="666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495801</xdr:colOff>
      <xdr:row>34</xdr:row>
      <xdr:rowOff>12830</xdr:rowOff>
    </xdr:from>
    <xdr:to>
      <xdr:col>11</xdr:col>
      <xdr:colOff>502</xdr:colOff>
      <xdr:row>36</xdr:row>
      <xdr:rowOff>45885</xdr:rowOff>
    </xdr:to>
    <xdr:sp macro="" textlink="">
      <xdr:nvSpPr>
        <xdr:cNvPr id="3" name="Text Box 4" hidden="1"/>
        <xdr:cNvSpPr txBox="1">
          <a:spLocks noChangeArrowheads="1"/>
        </xdr:cNvSpPr>
      </xdr:nvSpPr>
      <xdr:spPr bwMode="auto">
        <a:xfrm>
          <a:off x="6467475" y="5743575"/>
          <a:ext cx="1219200" cy="3619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451914</xdr:colOff>
      <xdr:row>43</xdr:row>
      <xdr:rowOff>55132</xdr:rowOff>
    </xdr:from>
    <xdr:to>
      <xdr:col>12</xdr:col>
      <xdr:colOff>513935</xdr:colOff>
      <xdr:row>86</xdr:row>
      <xdr:rowOff>165600</xdr:rowOff>
    </xdr:to>
    <xdr:sp macro="" textlink="">
      <xdr:nvSpPr>
        <xdr:cNvPr id="2" name="Text Box 11" hidden="1"/>
        <xdr:cNvSpPr txBox="1">
          <a:spLocks noChangeArrowheads="1"/>
        </xdr:cNvSpPr>
      </xdr:nvSpPr>
      <xdr:spPr bwMode="auto">
        <a:xfrm>
          <a:off x="8040440" y="7610475"/>
          <a:ext cx="671621" cy="701951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451914</xdr:colOff>
      <xdr:row>31</xdr:row>
      <xdr:rowOff>126414</xdr:rowOff>
    </xdr:from>
    <xdr:to>
      <xdr:col>12</xdr:col>
      <xdr:colOff>513935</xdr:colOff>
      <xdr:row>33</xdr:row>
      <xdr:rowOff>48702</xdr:rowOff>
    </xdr:to>
    <xdr:sp macro="" textlink="">
      <xdr:nvSpPr>
        <xdr:cNvPr id="3" name="Text Box 12" hidden="1"/>
        <xdr:cNvSpPr txBox="1">
          <a:spLocks noChangeArrowheads="1"/>
        </xdr:cNvSpPr>
      </xdr:nvSpPr>
      <xdr:spPr bwMode="auto">
        <a:xfrm>
          <a:off x="8040440" y="5739849"/>
          <a:ext cx="671621" cy="24375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451914</xdr:colOff>
      <xdr:row>338</xdr:row>
      <xdr:rowOff>138267</xdr:rowOff>
    </xdr:from>
    <xdr:to>
      <xdr:col>12</xdr:col>
      <xdr:colOff>513935</xdr:colOff>
      <xdr:row>338</xdr:row>
      <xdr:rowOff>138267</xdr:rowOff>
    </xdr:to>
    <xdr:sp macro="" textlink="">
      <xdr:nvSpPr>
        <xdr:cNvPr id="4" name="Text Box 45" hidden="1"/>
        <xdr:cNvSpPr txBox="1">
          <a:spLocks noChangeArrowheads="1"/>
        </xdr:cNvSpPr>
      </xdr:nvSpPr>
      <xdr:spPr bwMode="auto">
        <a:xfrm>
          <a:off x="8040440" y="55268605"/>
          <a:ext cx="671621" cy="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451914</xdr:colOff>
      <xdr:row>339</xdr:row>
      <xdr:rowOff>161405</xdr:rowOff>
    </xdr:from>
    <xdr:to>
      <xdr:col>12</xdr:col>
      <xdr:colOff>513935</xdr:colOff>
      <xdr:row>345</xdr:row>
      <xdr:rowOff>106110</xdr:rowOff>
    </xdr:to>
    <xdr:sp macro="" textlink="">
      <xdr:nvSpPr>
        <xdr:cNvPr id="5" name="Text Box 46" hidden="1"/>
        <xdr:cNvSpPr txBox="1">
          <a:spLocks noChangeArrowheads="1"/>
        </xdr:cNvSpPr>
      </xdr:nvSpPr>
      <xdr:spPr bwMode="auto">
        <a:xfrm>
          <a:off x="8040440" y="55447560"/>
          <a:ext cx="671621" cy="92117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451914</xdr:colOff>
      <xdr:row>334</xdr:row>
      <xdr:rowOff>4175</xdr:rowOff>
    </xdr:from>
    <xdr:to>
      <xdr:col>13</xdr:col>
      <xdr:colOff>50002</xdr:colOff>
      <xdr:row>334</xdr:row>
      <xdr:rowOff>61023</xdr:rowOff>
    </xdr:to>
    <xdr:sp macro="" textlink="">
      <xdr:nvSpPr>
        <xdr:cNvPr id="6" name="Text Box 60" hidden="1"/>
        <xdr:cNvSpPr txBox="1">
          <a:spLocks noChangeArrowheads="1"/>
        </xdr:cNvSpPr>
      </xdr:nvSpPr>
      <xdr:spPr bwMode="auto">
        <a:xfrm>
          <a:off x="8040440" y="54485621"/>
          <a:ext cx="1033299" cy="56848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188648</xdr:colOff>
      <xdr:row>29</xdr:row>
      <xdr:rowOff>46352</xdr:rowOff>
    </xdr:from>
    <xdr:to>
      <xdr:col>10</xdr:col>
      <xdr:colOff>421609</xdr:colOff>
      <xdr:row>33</xdr:row>
      <xdr:rowOff>48702</xdr:rowOff>
    </xdr:to>
    <xdr:sp macro="" textlink="">
      <xdr:nvSpPr>
        <xdr:cNvPr id="7" name="Text Box 61" hidden="1"/>
        <xdr:cNvSpPr txBox="1">
          <a:spLocks noChangeArrowheads="1"/>
        </xdr:cNvSpPr>
      </xdr:nvSpPr>
      <xdr:spPr bwMode="auto">
        <a:xfrm>
          <a:off x="6113198" y="5349986"/>
          <a:ext cx="1325437" cy="633619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188648</xdr:colOff>
      <xdr:row>31</xdr:row>
      <xdr:rowOff>25842</xdr:rowOff>
    </xdr:from>
    <xdr:to>
      <xdr:col>10</xdr:col>
      <xdr:colOff>421609</xdr:colOff>
      <xdr:row>35</xdr:row>
      <xdr:rowOff>69181</xdr:rowOff>
    </xdr:to>
    <xdr:sp macro="" textlink="">
      <xdr:nvSpPr>
        <xdr:cNvPr id="8" name="Text Box 62" hidden="1"/>
        <xdr:cNvSpPr txBox="1">
          <a:spLocks noChangeArrowheads="1"/>
        </xdr:cNvSpPr>
      </xdr:nvSpPr>
      <xdr:spPr bwMode="auto">
        <a:xfrm>
          <a:off x="6113198" y="5636895"/>
          <a:ext cx="1325437" cy="69342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188648</xdr:colOff>
      <xdr:row>85</xdr:row>
      <xdr:rowOff>100137</xdr:rowOff>
    </xdr:from>
    <xdr:to>
      <xdr:col>10</xdr:col>
      <xdr:colOff>421609</xdr:colOff>
      <xdr:row>92</xdr:row>
      <xdr:rowOff>147048</xdr:rowOff>
    </xdr:to>
    <xdr:sp macro="" textlink="">
      <xdr:nvSpPr>
        <xdr:cNvPr id="9" name="Text Box 63" hidden="1"/>
        <xdr:cNvSpPr txBox="1">
          <a:spLocks noChangeArrowheads="1"/>
        </xdr:cNvSpPr>
      </xdr:nvSpPr>
      <xdr:spPr bwMode="auto">
        <a:xfrm>
          <a:off x="6113198" y="14407515"/>
          <a:ext cx="1325437" cy="116594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188648</xdr:colOff>
      <xdr:row>85</xdr:row>
      <xdr:rowOff>122388</xdr:rowOff>
    </xdr:from>
    <xdr:to>
      <xdr:col>10</xdr:col>
      <xdr:colOff>421609</xdr:colOff>
      <xdr:row>90</xdr:row>
      <xdr:rowOff>113762</xdr:rowOff>
    </xdr:to>
    <xdr:sp macro="" textlink="">
      <xdr:nvSpPr>
        <xdr:cNvPr id="10" name="Text Box 64" hidden="1"/>
        <xdr:cNvSpPr txBox="1">
          <a:spLocks noChangeArrowheads="1"/>
        </xdr:cNvSpPr>
      </xdr:nvSpPr>
      <xdr:spPr bwMode="auto">
        <a:xfrm>
          <a:off x="6113198" y="14429766"/>
          <a:ext cx="1325437" cy="796237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188648</xdr:colOff>
      <xdr:row>342</xdr:row>
      <xdr:rowOff>33192</xdr:rowOff>
    </xdr:from>
    <xdr:to>
      <xdr:col>10</xdr:col>
      <xdr:colOff>421609</xdr:colOff>
      <xdr:row>374</xdr:row>
      <xdr:rowOff>62808</xdr:rowOff>
    </xdr:to>
    <xdr:sp macro="" textlink="">
      <xdr:nvSpPr>
        <xdr:cNvPr id="11" name="Text Box 71" hidden="1"/>
        <xdr:cNvSpPr txBox="1">
          <a:spLocks noChangeArrowheads="1"/>
        </xdr:cNvSpPr>
      </xdr:nvSpPr>
      <xdr:spPr bwMode="auto">
        <a:xfrm>
          <a:off x="6113198" y="55810038"/>
          <a:ext cx="1325437" cy="5183832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199392</xdr:colOff>
      <xdr:row>29</xdr:row>
      <xdr:rowOff>46352</xdr:rowOff>
    </xdr:from>
    <xdr:to>
      <xdr:col>12</xdr:col>
      <xdr:colOff>68512</xdr:colOff>
      <xdr:row>33</xdr:row>
      <xdr:rowOff>128319</xdr:rowOff>
    </xdr:to>
    <xdr:sp macro="" textlink="">
      <xdr:nvSpPr>
        <xdr:cNvPr id="12" name="Text Box 72" hidden="1"/>
        <xdr:cNvSpPr txBox="1">
          <a:spLocks noChangeArrowheads="1"/>
        </xdr:cNvSpPr>
      </xdr:nvSpPr>
      <xdr:spPr bwMode="auto">
        <a:xfrm>
          <a:off x="7231326" y="5349986"/>
          <a:ext cx="1050552" cy="715617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199392</xdr:colOff>
      <xdr:row>85</xdr:row>
      <xdr:rowOff>100137</xdr:rowOff>
    </xdr:from>
    <xdr:to>
      <xdr:col>11</xdr:col>
      <xdr:colOff>451914</xdr:colOff>
      <xdr:row>92</xdr:row>
      <xdr:rowOff>147048</xdr:rowOff>
    </xdr:to>
    <xdr:sp macro="" textlink="">
      <xdr:nvSpPr>
        <xdr:cNvPr id="13" name="Text Box 73" hidden="1"/>
        <xdr:cNvSpPr txBox="1">
          <a:spLocks noChangeArrowheads="1"/>
        </xdr:cNvSpPr>
      </xdr:nvSpPr>
      <xdr:spPr bwMode="auto">
        <a:xfrm>
          <a:off x="7231326" y="14407515"/>
          <a:ext cx="809114" cy="116594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451914</xdr:colOff>
      <xdr:row>29</xdr:row>
      <xdr:rowOff>46352</xdr:rowOff>
    </xdr:from>
    <xdr:to>
      <xdr:col>13</xdr:col>
      <xdr:colOff>124297</xdr:colOff>
      <xdr:row>33</xdr:row>
      <xdr:rowOff>128319</xdr:rowOff>
    </xdr:to>
    <xdr:sp macro="" textlink="">
      <xdr:nvSpPr>
        <xdr:cNvPr id="14" name="Text Box 74" hidden="1"/>
        <xdr:cNvSpPr txBox="1">
          <a:spLocks noChangeArrowheads="1"/>
        </xdr:cNvSpPr>
      </xdr:nvSpPr>
      <xdr:spPr bwMode="auto">
        <a:xfrm>
          <a:off x="8040440" y="5349986"/>
          <a:ext cx="1107594" cy="715617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451914</xdr:colOff>
      <xdr:row>85</xdr:row>
      <xdr:rowOff>100137</xdr:rowOff>
    </xdr:from>
    <xdr:to>
      <xdr:col>12</xdr:col>
      <xdr:colOff>816596</xdr:colOff>
      <xdr:row>92</xdr:row>
      <xdr:rowOff>147048</xdr:rowOff>
    </xdr:to>
    <xdr:sp macro="" textlink="">
      <xdr:nvSpPr>
        <xdr:cNvPr id="15" name="Text Box 75" hidden="1"/>
        <xdr:cNvSpPr txBox="1">
          <a:spLocks noChangeArrowheads="1"/>
        </xdr:cNvSpPr>
      </xdr:nvSpPr>
      <xdr:spPr bwMode="auto">
        <a:xfrm>
          <a:off x="8040440" y="14407515"/>
          <a:ext cx="976933" cy="116594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199392</xdr:colOff>
      <xdr:row>29</xdr:row>
      <xdr:rowOff>46352</xdr:rowOff>
    </xdr:from>
    <xdr:to>
      <xdr:col>12</xdr:col>
      <xdr:colOff>68512</xdr:colOff>
      <xdr:row>33</xdr:row>
      <xdr:rowOff>128319</xdr:rowOff>
    </xdr:to>
    <xdr:sp macro="" textlink="">
      <xdr:nvSpPr>
        <xdr:cNvPr id="16" name="Text Box 76" hidden="1"/>
        <xdr:cNvSpPr txBox="1">
          <a:spLocks noChangeArrowheads="1"/>
        </xdr:cNvSpPr>
      </xdr:nvSpPr>
      <xdr:spPr bwMode="auto">
        <a:xfrm>
          <a:off x="7231326" y="5349986"/>
          <a:ext cx="1050552" cy="715617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199392</xdr:colOff>
      <xdr:row>85</xdr:row>
      <xdr:rowOff>100137</xdr:rowOff>
    </xdr:from>
    <xdr:to>
      <xdr:col>11</xdr:col>
      <xdr:colOff>451914</xdr:colOff>
      <xdr:row>88</xdr:row>
      <xdr:rowOff>149327</xdr:rowOff>
    </xdr:to>
    <xdr:sp macro="" textlink="">
      <xdr:nvSpPr>
        <xdr:cNvPr id="17" name="Text Box 77" hidden="1"/>
        <xdr:cNvSpPr txBox="1">
          <a:spLocks noChangeArrowheads="1"/>
        </xdr:cNvSpPr>
      </xdr:nvSpPr>
      <xdr:spPr bwMode="auto">
        <a:xfrm>
          <a:off x="7231326" y="14407515"/>
          <a:ext cx="809114" cy="52528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199392</xdr:colOff>
      <xdr:row>312</xdr:row>
      <xdr:rowOff>73601</xdr:rowOff>
    </xdr:from>
    <xdr:to>
      <xdr:col>11</xdr:col>
      <xdr:colOff>451914</xdr:colOff>
      <xdr:row>327</xdr:row>
      <xdr:rowOff>66778</xdr:rowOff>
    </xdr:to>
    <xdr:sp macro="" textlink="">
      <xdr:nvSpPr>
        <xdr:cNvPr id="18" name="Text Box 78" hidden="1"/>
        <xdr:cNvSpPr txBox="1">
          <a:spLocks noChangeArrowheads="1"/>
        </xdr:cNvSpPr>
      </xdr:nvSpPr>
      <xdr:spPr bwMode="auto">
        <a:xfrm>
          <a:off x="7231326" y="51005796"/>
          <a:ext cx="809114" cy="2413717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199392</xdr:colOff>
      <xdr:row>334</xdr:row>
      <xdr:rowOff>4175</xdr:rowOff>
    </xdr:from>
    <xdr:to>
      <xdr:col>11</xdr:col>
      <xdr:colOff>451914</xdr:colOff>
      <xdr:row>338</xdr:row>
      <xdr:rowOff>138267</xdr:rowOff>
    </xdr:to>
    <xdr:sp macro="" textlink="">
      <xdr:nvSpPr>
        <xdr:cNvPr id="19" name="Text Box 79" hidden="1"/>
        <xdr:cNvSpPr txBox="1">
          <a:spLocks noChangeArrowheads="1"/>
        </xdr:cNvSpPr>
      </xdr:nvSpPr>
      <xdr:spPr bwMode="auto">
        <a:xfrm>
          <a:off x="7231326" y="54485621"/>
          <a:ext cx="809114" cy="78298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199392</xdr:colOff>
      <xdr:row>335</xdr:row>
      <xdr:rowOff>99121</xdr:rowOff>
    </xdr:from>
    <xdr:to>
      <xdr:col>11</xdr:col>
      <xdr:colOff>451914</xdr:colOff>
      <xdr:row>338</xdr:row>
      <xdr:rowOff>138267</xdr:rowOff>
    </xdr:to>
    <xdr:sp macro="" textlink="">
      <xdr:nvSpPr>
        <xdr:cNvPr id="20" name="Text Box 80" hidden="1"/>
        <xdr:cNvSpPr txBox="1">
          <a:spLocks noChangeArrowheads="1"/>
        </xdr:cNvSpPr>
      </xdr:nvSpPr>
      <xdr:spPr bwMode="auto">
        <a:xfrm>
          <a:off x="7231326" y="54742494"/>
          <a:ext cx="809114" cy="52611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199392</xdr:colOff>
      <xdr:row>338</xdr:row>
      <xdr:rowOff>138267</xdr:rowOff>
    </xdr:from>
    <xdr:to>
      <xdr:col>11</xdr:col>
      <xdr:colOff>451914</xdr:colOff>
      <xdr:row>338</xdr:row>
      <xdr:rowOff>138267</xdr:rowOff>
    </xdr:to>
    <xdr:sp macro="" textlink="">
      <xdr:nvSpPr>
        <xdr:cNvPr id="21" name="Text Box 81" hidden="1"/>
        <xdr:cNvSpPr txBox="1">
          <a:spLocks noChangeArrowheads="1"/>
        </xdr:cNvSpPr>
      </xdr:nvSpPr>
      <xdr:spPr bwMode="auto">
        <a:xfrm>
          <a:off x="7231326" y="55268605"/>
          <a:ext cx="809114" cy="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145116</xdr:colOff>
      <xdr:row>100</xdr:row>
      <xdr:rowOff>54349</xdr:rowOff>
    </xdr:from>
    <xdr:to>
      <xdr:col>10</xdr:col>
      <xdr:colOff>87966</xdr:colOff>
      <xdr:row>104</xdr:row>
      <xdr:rowOff>57038</xdr:rowOff>
    </xdr:to>
    <xdr:sp macro="" textlink="">
      <xdr:nvSpPr>
        <xdr:cNvPr id="2" name="Text Box 7" hidden="1"/>
        <xdr:cNvSpPr txBox="1">
          <a:spLocks noChangeArrowheads="1"/>
        </xdr:cNvSpPr>
      </xdr:nvSpPr>
      <xdr:spPr bwMode="auto">
        <a:xfrm>
          <a:off x="6174441" y="16355434"/>
          <a:ext cx="1266825" cy="650389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553010</xdr:colOff>
      <xdr:row>41</xdr:row>
      <xdr:rowOff>9974</xdr:rowOff>
    </xdr:from>
    <xdr:to>
      <xdr:col>14</xdr:col>
      <xdr:colOff>402851</xdr:colOff>
      <xdr:row>44</xdr:row>
      <xdr:rowOff>70877</xdr:rowOff>
    </xdr:to>
    <xdr:sp macro="" textlink="">
      <xdr:nvSpPr>
        <xdr:cNvPr id="3" name="Text Box 16" hidden="1"/>
        <xdr:cNvSpPr txBox="1">
          <a:spLocks noChangeArrowheads="1"/>
        </xdr:cNvSpPr>
      </xdr:nvSpPr>
      <xdr:spPr bwMode="auto">
        <a:xfrm>
          <a:off x="8477810" y="6757484"/>
          <a:ext cx="1516716" cy="54096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553010</xdr:colOff>
      <xdr:row>51</xdr:row>
      <xdr:rowOff>88526</xdr:rowOff>
    </xdr:from>
    <xdr:to>
      <xdr:col>14</xdr:col>
      <xdr:colOff>402851</xdr:colOff>
      <xdr:row>55</xdr:row>
      <xdr:rowOff>149879</xdr:rowOff>
    </xdr:to>
    <xdr:sp macro="" textlink="">
      <xdr:nvSpPr>
        <xdr:cNvPr id="4" name="Text Box 18" hidden="1"/>
        <xdr:cNvSpPr txBox="1">
          <a:spLocks noChangeArrowheads="1"/>
        </xdr:cNvSpPr>
      </xdr:nvSpPr>
      <xdr:spPr bwMode="auto">
        <a:xfrm>
          <a:off x="8477810" y="8449571"/>
          <a:ext cx="1516716" cy="70905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73959</xdr:colOff>
      <xdr:row>70</xdr:row>
      <xdr:rowOff>119735</xdr:rowOff>
    </xdr:from>
    <xdr:to>
      <xdr:col>13</xdr:col>
      <xdr:colOff>307041</xdr:colOff>
      <xdr:row>75</xdr:row>
      <xdr:rowOff>22804</xdr:rowOff>
    </xdr:to>
    <xdr:sp macro="" textlink="">
      <xdr:nvSpPr>
        <xdr:cNvPr id="5" name="Text Box 25" hidden="1"/>
        <xdr:cNvSpPr txBox="1">
          <a:spLocks noChangeArrowheads="1"/>
        </xdr:cNvSpPr>
      </xdr:nvSpPr>
      <xdr:spPr bwMode="auto">
        <a:xfrm>
          <a:off x="7998759" y="11557355"/>
          <a:ext cx="1404657" cy="718409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309842</xdr:colOff>
      <xdr:row>20</xdr:row>
      <xdr:rowOff>40453</xdr:rowOff>
    </xdr:from>
    <xdr:to>
      <xdr:col>9</xdr:col>
      <xdr:colOff>307041</xdr:colOff>
      <xdr:row>24</xdr:row>
      <xdr:rowOff>15689</xdr:rowOff>
    </xdr:to>
    <xdr:sp macro="" textlink="">
      <xdr:nvSpPr>
        <xdr:cNvPr id="6" name="Text Box 27" hidden="1"/>
        <xdr:cNvSpPr txBox="1">
          <a:spLocks noChangeArrowheads="1"/>
        </xdr:cNvSpPr>
      </xdr:nvSpPr>
      <xdr:spPr bwMode="auto">
        <a:xfrm>
          <a:off x="5624792" y="3157033"/>
          <a:ext cx="1473574" cy="71437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309842</xdr:colOff>
      <xdr:row>39</xdr:row>
      <xdr:rowOff>165567</xdr:rowOff>
    </xdr:from>
    <xdr:to>
      <xdr:col>9</xdr:col>
      <xdr:colOff>307041</xdr:colOff>
      <xdr:row>44</xdr:row>
      <xdr:rowOff>17537</xdr:rowOff>
    </xdr:to>
    <xdr:sp macro="" textlink="">
      <xdr:nvSpPr>
        <xdr:cNvPr id="7" name="Text Box 28" hidden="1"/>
        <xdr:cNvSpPr txBox="1">
          <a:spLocks noChangeArrowheads="1"/>
        </xdr:cNvSpPr>
      </xdr:nvSpPr>
      <xdr:spPr bwMode="auto">
        <a:xfrm>
          <a:off x="5624792" y="6583512"/>
          <a:ext cx="1473574" cy="66731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309842</xdr:colOff>
      <xdr:row>50</xdr:row>
      <xdr:rowOff>142315</xdr:rowOff>
    </xdr:from>
    <xdr:to>
      <xdr:col>9</xdr:col>
      <xdr:colOff>307041</xdr:colOff>
      <xdr:row>55</xdr:row>
      <xdr:rowOff>36195</xdr:rowOff>
    </xdr:to>
    <xdr:sp macro="" textlink="">
      <xdr:nvSpPr>
        <xdr:cNvPr id="8" name="Text Box 30" hidden="1"/>
        <xdr:cNvSpPr txBox="1">
          <a:spLocks noChangeArrowheads="1"/>
        </xdr:cNvSpPr>
      </xdr:nvSpPr>
      <xdr:spPr bwMode="auto">
        <a:xfrm>
          <a:off x="5624792" y="8341435"/>
          <a:ext cx="1473574" cy="70922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309842</xdr:colOff>
      <xdr:row>58</xdr:row>
      <xdr:rowOff>163607</xdr:rowOff>
    </xdr:from>
    <xdr:to>
      <xdr:col>9</xdr:col>
      <xdr:colOff>307041</xdr:colOff>
      <xdr:row>63</xdr:row>
      <xdr:rowOff>77321</xdr:rowOff>
    </xdr:to>
    <xdr:sp macro="" textlink="">
      <xdr:nvSpPr>
        <xdr:cNvPr id="9" name="Text Box 31" hidden="1"/>
        <xdr:cNvSpPr txBox="1">
          <a:spLocks noChangeArrowheads="1"/>
        </xdr:cNvSpPr>
      </xdr:nvSpPr>
      <xdr:spPr bwMode="auto">
        <a:xfrm>
          <a:off x="5624792" y="9658127"/>
          <a:ext cx="1473574" cy="723339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309842</xdr:colOff>
      <xdr:row>62</xdr:row>
      <xdr:rowOff>10140</xdr:rowOff>
    </xdr:from>
    <xdr:to>
      <xdr:col>9</xdr:col>
      <xdr:colOff>152960</xdr:colOff>
      <xdr:row>66</xdr:row>
      <xdr:rowOff>97211</xdr:rowOff>
    </xdr:to>
    <xdr:sp macro="" textlink="">
      <xdr:nvSpPr>
        <xdr:cNvPr id="10" name="Text Box 33" hidden="1"/>
        <xdr:cNvSpPr txBox="1">
          <a:spLocks noChangeArrowheads="1"/>
        </xdr:cNvSpPr>
      </xdr:nvSpPr>
      <xdr:spPr bwMode="auto">
        <a:xfrm>
          <a:off x="5624792" y="10158075"/>
          <a:ext cx="1319493" cy="72905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309842</xdr:colOff>
      <xdr:row>66</xdr:row>
      <xdr:rowOff>97211</xdr:rowOff>
    </xdr:from>
    <xdr:to>
      <xdr:col>9</xdr:col>
      <xdr:colOff>307041</xdr:colOff>
      <xdr:row>72</xdr:row>
      <xdr:rowOff>100909</xdr:rowOff>
    </xdr:to>
    <xdr:sp macro="" textlink="">
      <xdr:nvSpPr>
        <xdr:cNvPr id="11" name="Text Box 34" hidden="1"/>
        <xdr:cNvSpPr txBox="1">
          <a:spLocks noChangeArrowheads="1"/>
        </xdr:cNvSpPr>
      </xdr:nvSpPr>
      <xdr:spPr bwMode="auto">
        <a:xfrm>
          <a:off x="5624792" y="10887131"/>
          <a:ext cx="1473574" cy="975248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248241</xdr:colOff>
      <xdr:row>57</xdr:row>
      <xdr:rowOff>102638</xdr:rowOff>
    </xdr:from>
    <xdr:to>
      <xdr:col>14</xdr:col>
      <xdr:colOff>117469</xdr:colOff>
      <xdr:row>68</xdr:row>
      <xdr:rowOff>49886</xdr:rowOff>
    </xdr:to>
    <xdr:sp macro="" textlink="">
      <xdr:nvSpPr>
        <xdr:cNvPr id="2" name="Text Box 6" hidden="1"/>
        <xdr:cNvSpPr txBox="1">
          <a:spLocks noChangeArrowheads="1"/>
        </xdr:cNvSpPr>
      </xdr:nvSpPr>
      <xdr:spPr bwMode="auto">
        <a:xfrm>
          <a:off x="8721874" y="10904354"/>
          <a:ext cx="1376308" cy="173234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568250</xdr:colOff>
      <xdr:row>44</xdr:row>
      <xdr:rowOff>334049</xdr:rowOff>
    </xdr:from>
    <xdr:to>
      <xdr:col>9</xdr:col>
      <xdr:colOff>529214</xdr:colOff>
      <xdr:row>51</xdr:row>
      <xdr:rowOff>17100</xdr:rowOff>
    </xdr:to>
    <xdr:sp macro="" textlink="">
      <xdr:nvSpPr>
        <xdr:cNvPr id="3" name="Text Box 9" hidden="1"/>
        <xdr:cNvSpPr txBox="1">
          <a:spLocks noChangeArrowheads="1"/>
        </xdr:cNvSpPr>
      </xdr:nvSpPr>
      <xdr:spPr bwMode="auto">
        <a:xfrm>
          <a:off x="5910094" y="8581161"/>
          <a:ext cx="1344930" cy="101190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568250</xdr:colOff>
      <xdr:row>57</xdr:row>
      <xdr:rowOff>102638</xdr:rowOff>
    </xdr:from>
    <xdr:to>
      <xdr:col>9</xdr:col>
      <xdr:colOff>529214</xdr:colOff>
      <xdr:row>58</xdr:row>
      <xdr:rowOff>22397</xdr:rowOff>
    </xdr:to>
    <xdr:sp macro="" textlink="">
      <xdr:nvSpPr>
        <xdr:cNvPr id="4" name="Text Box 10" hidden="1"/>
        <xdr:cNvSpPr txBox="1">
          <a:spLocks noChangeArrowheads="1"/>
        </xdr:cNvSpPr>
      </xdr:nvSpPr>
      <xdr:spPr bwMode="auto">
        <a:xfrm>
          <a:off x="5910094" y="10904354"/>
          <a:ext cx="1344930" cy="87399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568250</xdr:colOff>
      <xdr:row>70</xdr:row>
      <xdr:rowOff>133135</xdr:rowOff>
    </xdr:from>
    <xdr:to>
      <xdr:col>9</xdr:col>
      <xdr:colOff>529214</xdr:colOff>
      <xdr:row>75</xdr:row>
      <xdr:rowOff>153043</xdr:rowOff>
    </xdr:to>
    <xdr:sp macro="" textlink="">
      <xdr:nvSpPr>
        <xdr:cNvPr id="5" name="Text Box 12" hidden="1"/>
        <xdr:cNvSpPr txBox="1">
          <a:spLocks noChangeArrowheads="1"/>
        </xdr:cNvSpPr>
      </xdr:nvSpPr>
      <xdr:spPr bwMode="auto">
        <a:xfrm>
          <a:off x="5910094" y="13045318"/>
          <a:ext cx="1344930" cy="83534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budget%20for%2003-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udget%20Documents\Budget%20Documents\$Budget%20documents$\$Budgets%202002%20onward$\$Bud2015$\BUDGET\Bud-Docu\Budget%202003-04$\budget%20for%2003-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udget%20Documents\$Budget%20documents$\$Budgets%202002%20onward$\$Bud2015$\BUDGET\Bud-Docu\Budget%202003-04$\budget%20for%2003-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$Bud2016$\Dem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91\bud2006\DEM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udget%20Documents\$Budget%20documents$\$Budgets%202002%20onward$\$Bud2015$\Dem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$Bud2016$\Dem2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$Budget%20documents$\$Budgets%202002%20onward$\$Bud2010$\$Bud2010_final$\Dem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$Bud2016$\Budget\Copy%20of%20budget2008-21_2\Budget%202004-05\budget%20for%202004-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actu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$Bud2016$\Budget%202004-05\budget%202004-05_27.5.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$Bud2016$\Budget%202004-05\budget%20for%202004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$Bud2016$\Dem1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udget%20Documents\$Budget%20documents$\$Budgets%202002%20onward$\$Bud2015$\Dem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$Budget%20documents$\$Budgets%202002%20onward$\$Bud2010$\$Bud2010_final$\Dem1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ompaq\Downloads\Budget%202004-05\budget%20for%202004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em2"/>
      <sheetName val="Sheet2"/>
      <sheetName val="Sheet3"/>
      <sheetName val="DEMAND2"/>
      <sheetName val="#REF"/>
      <sheetName val="dem1"/>
      <sheetName val="dem21"/>
      <sheetName val="dem15"/>
      <sheetName val="dem10"/>
    </sheetNames>
    <sheetDataSet>
      <sheetData sheetId="0"/>
      <sheetData sheetId="1"/>
      <sheetData sheetId="2"/>
      <sheetData sheetId="3"/>
      <sheetData sheetId="4" refreshError="1">
        <row r="574">
          <cell r="D574">
            <v>3698</v>
          </cell>
          <cell r="E574">
            <v>10265</v>
          </cell>
          <cell r="F574">
            <v>4010</v>
          </cell>
          <cell r="G574">
            <v>11040</v>
          </cell>
          <cell r="H574">
            <v>4010</v>
          </cell>
          <cell r="I574">
            <v>12320</v>
          </cell>
          <cell r="J574">
            <v>0</v>
          </cell>
          <cell r="K574">
            <v>11299</v>
          </cell>
          <cell r="L574">
            <v>11299</v>
          </cell>
        </row>
        <row r="657">
          <cell r="D657">
            <v>4294</v>
          </cell>
          <cell r="F657">
            <v>990</v>
          </cell>
          <cell r="G657" t="str">
            <v>-</v>
          </cell>
          <cell r="H657">
            <v>990</v>
          </cell>
          <cell r="J657">
            <v>0</v>
          </cell>
          <cell r="K657" t="str">
            <v>-</v>
          </cell>
          <cell r="L657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1">
          <cell r="E11">
            <v>27345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DEMAND1"/>
      <sheetName val="AFS-RCT"/>
      <sheetName val="DEMAND2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7"/>
      <sheetName val="DEMAND14"/>
      <sheetName val="DEMAND15"/>
      <sheetName val="DEMAND16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AND3"/>
      <sheetName val="DEMAND4"/>
      <sheetName val="DEMAND5"/>
      <sheetName val="Sheet1"/>
      <sheetName val="Sheet2"/>
      <sheetName val="Sheet3"/>
      <sheetName val="DEMAND15"/>
      <sheetName val="DEMAND17"/>
      <sheetName val="DEMAND18"/>
      <sheetName val="DEMAND19"/>
      <sheetName val="DEMAND20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AFS-RCT"/>
      <sheetName val="DEMAND1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4"/>
      <sheetName val="DEMAND15"/>
      <sheetName val="DEMAND16"/>
      <sheetName val="DEMAND17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DEMAND1"/>
      <sheetName val="AFS-RCT"/>
      <sheetName val="DEMAND2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7"/>
      <sheetName val="DEMAND14"/>
      <sheetName val="DEMAND15"/>
      <sheetName val="DEMAND16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DEMAND1"/>
      <sheetName val="AFS-RCT"/>
      <sheetName val="DEMAND2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7"/>
      <sheetName val="DEMAND14"/>
      <sheetName val="DEMAND15"/>
      <sheetName val="DEMAND16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8" transitionEvaluation="1">
    <tabColor rgb="FF92D050"/>
  </sheetPr>
  <dimension ref="A1:AG87"/>
  <sheetViews>
    <sheetView view="pageBreakPreview" topLeftCell="A48" zoomScaleNormal="130" zoomScaleSheetLayoutView="100" workbookViewId="0">
      <selection activeCell="D15" sqref="D15:H56"/>
    </sheetView>
  </sheetViews>
  <sheetFormatPr defaultColWidth="12.42578125" defaultRowHeight="12.75" x14ac:dyDescent="0.2"/>
  <cols>
    <col min="1" max="1" width="6.42578125" style="293" customWidth="1"/>
    <col min="2" max="2" width="8.140625" style="294" customWidth="1"/>
    <col min="3" max="3" width="34.5703125" style="295" customWidth="1"/>
    <col min="4" max="4" width="8.5703125" style="296" customWidth="1"/>
    <col min="5" max="5" width="9.42578125" style="296" customWidth="1"/>
    <col min="6" max="6" width="10.5703125" style="1" customWidth="1"/>
    <col min="7" max="7" width="9" style="1" customWidth="1"/>
    <col min="8" max="8" width="3.140625" style="1" customWidth="1"/>
    <col min="9" max="9" width="8.5703125" style="296" customWidth="1"/>
    <col min="10" max="10" width="9.5703125" style="296" customWidth="1"/>
    <col min="11" max="11" width="11.7109375" style="296" customWidth="1"/>
    <col min="12" max="12" width="9.140625" style="296" customWidth="1"/>
    <col min="13" max="13" width="11.85546875" style="296" customWidth="1"/>
    <col min="14" max="14" width="7.85546875" style="175" customWidth="1"/>
    <col min="15" max="16" width="12.7109375" style="280" customWidth="1"/>
    <col min="17" max="17" width="7.7109375" style="280" customWidth="1"/>
    <col min="18" max="18" width="11" style="281" customWidth="1"/>
    <col min="19" max="22" width="5.7109375" style="280" customWidth="1"/>
    <col min="23" max="23" width="5.7109375" style="281" customWidth="1"/>
    <col min="24" max="27" width="5.7109375" style="280" customWidth="1"/>
    <col min="28" max="28" width="11.5703125" style="281" customWidth="1"/>
    <col min="29" max="32" width="5.7109375" style="1" customWidth="1"/>
    <col min="33" max="33" width="5.7109375" style="81" customWidth="1"/>
    <col min="34" max="16384" width="12.42578125" style="1"/>
  </cols>
  <sheetData>
    <row r="1" spans="1:33" ht="13.5" customHeight="1" x14ac:dyDescent="0.2">
      <c r="A1" s="1990" t="s">
        <v>57</v>
      </c>
      <c r="B1" s="1990"/>
      <c r="C1" s="1990"/>
      <c r="D1" s="1990"/>
      <c r="E1" s="1990"/>
      <c r="F1" s="1990"/>
      <c r="G1" s="1990"/>
      <c r="H1" s="1891"/>
      <c r="I1" s="368"/>
      <c r="J1" s="368"/>
      <c r="K1" s="368"/>
      <c r="L1" s="368"/>
      <c r="M1" s="175"/>
      <c r="N1" s="280"/>
      <c r="Q1" s="281"/>
      <c r="R1" s="280"/>
      <c r="V1" s="281"/>
      <c r="W1" s="280"/>
      <c r="AA1" s="281"/>
      <c r="AB1" s="1"/>
      <c r="AF1" s="81"/>
      <c r="AG1" s="1"/>
    </row>
    <row r="2" spans="1:33" ht="13.5" customHeight="1" x14ac:dyDescent="0.2">
      <c r="A2" s="1990" t="s">
        <v>58</v>
      </c>
      <c r="B2" s="1990"/>
      <c r="C2" s="1990"/>
      <c r="D2" s="1990"/>
      <c r="E2" s="1990"/>
      <c r="F2" s="1990"/>
      <c r="G2" s="1990"/>
      <c r="H2" s="1891"/>
      <c r="I2" s="368"/>
      <c r="J2" s="368"/>
      <c r="K2" s="368"/>
      <c r="L2" s="368"/>
      <c r="M2" s="175"/>
      <c r="N2" s="280"/>
      <c r="Q2" s="281"/>
      <c r="R2" s="280"/>
      <c r="V2" s="281"/>
      <c r="W2" s="280"/>
      <c r="AA2" s="281"/>
      <c r="AB2" s="1"/>
      <c r="AF2" s="81"/>
      <c r="AG2" s="1"/>
    </row>
    <row r="3" spans="1:33" ht="13.5" customHeight="1" x14ac:dyDescent="0.2">
      <c r="A3" s="1992" t="s">
        <v>584</v>
      </c>
      <c r="B3" s="1992"/>
      <c r="C3" s="1992"/>
      <c r="D3" s="1992"/>
      <c r="E3" s="1992"/>
      <c r="F3" s="1992"/>
      <c r="G3" s="1992"/>
      <c r="H3" s="1892"/>
      <c r="I3" s="368"/>
      <c r="J3" s="368"/>
      <c r="K3" s="368"/>
      <c r="L3" s="368"/>
      <c r="M3" s="368"/>
    </row>
    <row r="4" spans="1:33" ht="13.5" customHeight="1" x14ac:dyDescent="0.25">
      <c r="A4" s="34"/>
      <c r="B4" s="1993"/>
      <c r="C4" s="1993"/>
      <c r="D4" s="1993"/>
      <c r="E4" s="1993"/>
      <c r="F4" s="1993"/>
      <c r="G4" s="1993"/>
      <c r="H4" s="1893"/>
      <c r="I4" s="1963"/>
      <c r="J4" s="1963"/>
      <c r="K4" s="1963"/>
      <c r="L4" s="1963"/>
      <c r="M4" s="1963"/>
      <c r="O4" s="175"/>
      <c r="P4" s="175"/>
      <c r="Q4" s="175"/>
      <c r="R4" s="1966"/>
    </row>
    <row r="5" spans="1:33" ht="13.5" customHeight="1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33"/>
      <c r="I5" s="1963"/>
      <c r="J5" s="1963"/>
      <c r="K5" s="1963"/>
      <c r="L5" s="1963"/>
      <c r="M5" s="1963"/>
      <c r="O5" s="175"/>
      <c r="P5" s="175"/>
      <c r="Q5" s="175"/>
      <c r="R5" s="1966"/>
    </row>
    <row r="6" spans="1:33" ht="13.5" customHeight="1" x14ac:dyDescent="0.2">
      <c r="A6" s="34"/>
      <c r="B6" s="38" t="s">
        <v>9</v>
      </c>
      <c r="C6" s="30" t="s">
        <v>10</v>
      </c>
      <c r="D6" s="39" t="s">
        <v>61</v>
      </c>
      <c r="E6" s="32">
        <v>773931</v>
      </c>
      <c r="F6" s="32">
        <v>28146</v>
      </c>
      <c r="G6" s="32">
        <f>SUM(E6:F6)</f>
        <v>802077</v>
      </c>
      <c r="H6" s="32"/>
      <c r="I6" s="1963"/>
      <c r="J6" s="1963"/>
      <c r="K6" s="1963"/>
      <c r="L6" s="1963"/>
      <c r="M6" s="1963"/>
      <c r="O6" s="175"/>
      <c r="P6" s="175"/>
      <c r="Q6" s="175"/>
      <c r="R6" s="1966"/>
    </row>
    <row r="7" spans="1:33" ht="13.5" customHeight="1" x14ac:dyDescent="0.2">
      <c r="A7" s="34"/>
      <c r="B7" s="38" t="s">
        <v>11</v>
      </c>
      <c r="C7" s="40" t="s">
        <v>12</v>
      </c>
      <c r="D7" s="41"/>
      <c r="E7" s="33"/>
      <c r="F7" s="33"/>
      <c r="G7" s="33"/>
      <c r="H7" s="33"/>
      <c r="I7" s="1963"/>
      <c r="J7" s="1963"/>
      <c r="K7" s="1963"/>
      <c r="L7" s="1963"/>
      <c r="M7" s="1963"/>
      <c r="O7" s="175"/>
      <c r="P7" s="175"/>
      <c r="Q7" s="175"/>
      <c r="R7" s="1966"/>
    </row>
    <row r="8" spans="1:33" ht="13.5" customHeight="1" x14ac:dyDescent="0.2">
      <c r="A8" s="34"/>
      <c r="B8" s="38"/>
      <c r="C8" s="40" t="s">
        <v>118</v>
      </c>
      <c r="D8" s="41" t="s">
        <v>61</v>
      </c>
      <c r="E8" s="33">
        <f>G55</f>
        <v>31323</v>
      </c>
      <c r="F8" s="271">
        <v>0</v>
      </c>
      <c r="G8" s="33">
        <f>SUM(E8:F8)</f>
        <v>31323</v>
      </c>
      <c r="H8" s="33"/>
      <c r="I8" s="1963"/>
      <c r="J8" s="1963"/>
      <c r="K8" s="1963"/>
      <c r="L8" s="1963"/>
      <c r="M8" s="1963"/>
      <c r="O8" s="175"/>
      <c r="P8" s="175"/>
      <c r="Q8" s="175"/>
      <c r="R8" s="1966"/>
    </row>
    <row r="9" spans="1:33" ht="13.5" customHeight="1" x14ac:dyDescent="0.2">
      <c r="A9" s="34"/>
      <c r="B9" s="42" t="s">
        <v>60</v>
      </c>
      <c r="C9" s="30" t="s">
        <v>26</v>
      </c>
      <c r="D9" s="43" t="s">
        <v>61</v>
      </c>
      <c r="E9" s="44">
        <f>SUM(E6:E8)</f>
        <v>805254</v>
      </c>
      <c r="F9" s="44">
        <f>SUM(F6:F8)</f>
        <v>28146</v>
      </c>
      <c r="G9" s="44">
        <f>SUM(E9:F9)</f>
        <v>833400</v>
      </c>
      <c r="H9" s="32"/>
      <c r="I9" s="1963"/>
      <c r="J9" s="1963"/>
      <c r="K9" s="1963"/>
      <c r="L9" s="1963"/>
      <c r="M9" s="1963"/>
      <c r="O9" s="175"/>
      <c r="P9" s="175"/>
      <c r="Q9" s="175"/>
      <c r="R9" s="1966"/>
    </row>
    <row r="10" spans="1:33" ht="13.5" customHeight="1" x14ac:dyDescent="0.2">
      <c r="A10" s="34"/>
      <c r="B10" s="38"/>
      <c r="C10" s="30"/>
      <c r="D10" s="31"/>
      <c r="E10" s="31"/>
      <c r="F10" s="39"/>
      <c r="G10" s="31"/>
      <c r="H10" s="31"/>
      <c r="I10" s="1963"/>
      <c r="J10" s="1963"/>
      <c r="K10" s="1963"/>
      <c r="L10" s="1963"/>
      <c r="M10" s="1963"/>
      <c r="O10" s="175"/>
      <c r="P10" s="175"/>
      <c r="Q10" s="175"/>
      <c r="R10" s="1966"/>
    </row>
    <row r="11" spans="1:33" ht="21" customHeight="1" x14ac:dyDescent="0.2">
      <c r="A11" s="34"/>
      <c r="B11" s="38" t="s">
        <v>27</v>
      </c>
      <c r="C11" s="30" t="s">
        <v>28</v>
      </c>
      <c r="D11" s="30"/>
      <c r="E11" s="30"/>
      <c r="F11" s="45"/>
      <c r="G11" s="30"/>
      <c r="H11" s="30"/>
      <c r="I11" s="1963"/>
      <c r="J11" s="1963"/>
      <c r="K11" s="1963"/>
      <c r="L11" s="1963"/>
      <c r="M11" s="1963"/>
      <c r="O11" s="175"/>
      <c r="P11" s="175"/>
      <c r="Q11" s="175"/>
      <c r="R11" s="1966"/>
    </row>
    <row r="12" spans="1:33" ht="13.15" customHeight="1" x14ac:dyDescent="0.2">
      <c r="A12" s="32"/>
      <c r="B12" s="48"/>
      <c r="C12" s="48"/>
      <c r="D12" s="48"/>
      <c r="E12" s="48"/>
      <c r="F12" s="48"/>
      <c r="G12" s="48"/>
      <c r="H12" s="1315"/>
      <c r="I12" s="1997"/>
      <c r="J12" s="1997"/>
      <c r="K12" s="1997"/>
      <c r="L12" s="1997"/>
      <c r="M12" s="1997"/>
      <c r="N12" s="1997"/>
      <c r="O12" s="1997"/>
      <c r="P12" s="1997"/>
      <c r="Q12" s="1997"/>
      <c r="R12" s="1997"/>
      <c r="S12" s="1995"/>
      <c r="T12" s="1995"/>
      <c r="U12" s="1995"/>
      <c r="V12" s="1995"/>
      <c r="W12" s="1995"/>
      <c r="X12" s="1996"/>
      <c r="Y12" s="1996"/>
      <c r="Z12" s="1996"/>
      <c r="AA12" s="1996"/>
      <c r="AB12" s="1996"/>
      <c r="AG12" s="1"/>
    </row>
    <row r="13" spans="1:33" ht="13.5" thickBot="1" x14ac:dyDescent="0.25">
      <c r="A13" s="46"/>
      <c r="B13" s="1994" t="s">
        <v>112</v>
      </c>
      <c r="C13" s="1994"/>
      <c r="D13" s="1994"/>
      <c r="E13" s="1994"/>
      <c r="F13" s="1994"/>
      <c r="G13" s="1994"/>
      <c r="H13" s="1315"/>
      <c r="I13" s="1997"/>
      <c r="J13" s="1997"/>
      <c r="K13" s="1997"/>
      <c r="L13" s="1997"/>
      <c r="M13" s="1997"/>
      <c r="N13" s="1997"/>
      <c r="O13" s="1997"/>
      <c r="P13" s="1997"/>
      <c r="Q13" s="1997"/>
      <c r="R13" s="1997"/>
      <c r="S13" s="1997"/>
      <c r="T13" s="1997"/>
      <c r="U13" s="1997"/>
      <c r="V13" s="1997"/>
      <c r="W13" s="1997"/>
      <c r="X13" s="1991"/>
      <c r="Y13" s="1991"/>
      <c r="Z13" s="1991"/>
      <c r="AA13" s="1991"/>
      <c r="AB13" s="1991"/>
      <c r="AG13" s="1"/>
    </row>
    <row r="14" spans="1:33" ht="14.25" thickTop="1" thickBot="1" x14ac:dyDescent="0.25">
      <c r="A14" s="46"/>
      <c r="B14" s="370"/>
      <c r="C14" s="370" t="s">
        <v>29</v>
      </c>
      <c r="D14" s="370"/>
      <c r="E14" s="370" t="s">
        <v>62</v>
      </c>
      <c r="F14" s="370" t="s">
        <v>123</v>
      </c>
      <c r="G14" s="47" t="s">
        <v>121</v>
      </c>
      <c r="H14" s="33"/>
      <c r="I14" s="175"/>
      <c r="J14" s="175"/>
      <c r="K14" s="175"/>
      <c r="L14" s="175"/>
      <c r="M14" s="1966"/>
      <c r="O14" s="175"/>
      <c r="P14" s="175"/>
      <c r="Q14" s="175"/>
      <c r="R14" s="1966"/>
      <c r="S14" s="114"/>
      <c r="T14" s="114"/>
      <c r="U14" s="114"/>
      <c r="V14" s="114"/>
      <c r="W14" s="115"/>
      <c r="X14" s="116"/>
      <c r="Y14" s="116"/>
      <c r="Z14" s="116"/>
      <c r="AA14" s="116"/>
      <c r="AB14" s="322"/>
      <c r="AG14" s="1"/>
    </row>
    <row r="15" spans="1:33" ht="18" customHeight="1" thickTop="1" x14ac:dyDescent="0.2">
      <c r="A15" s="2"/>
      <c r="B15" s="3"/>
      <c r="C15" s="379" t="s">
        <v>63</v>
      </c>
      <c r="D15" s="273"/>
      <c r="E15" s="273"/>
      <c r="F15" s="273"/>
      <c r="G15" s="275"/>
      <c r="H15" s="275"/>
      <c r="I15" s="175"/>
      <c r="J15" s="175"/>
      <c r="K15" s="175"/>
      <c r="L15" s="175"/>
      <c r="M15" s="1966"/>
      <c r="O15" s="175"/>
      <c r="P15" s="175"/>
      <c r="Q15" s="175"/>
      <c r="R15" s="1966"/>
      <c r="S15" s="175"/>
      <c r="AG15" s="1"/>
    </row>
    <row r="16" spans="1:33" ht="13.9" customHeight="1" x14ac:dyDescent="0.2">
      <c r="A16" s="2" t="s">
        <v>64</v>
      </c>
      <c r="B16" s="276">
        <v>2401</v>
      </c>
      <c r="C16" s="272" t="s">
        <v>59</v>
      </c>
      <c r="D16" s="277"/>
      <c r="E16" s="277"/>
      <c r="F16" s="277"/>
      <c r="G16" s="277"/>
      <c r="H16" s="277"/>
      <c r="I16" s="175"/>
      <c r="J16" s="175"/>
      <c r="K16" s="175"/>
      <c r="L16" s="175"/>
      <c r="M16" s="1966"/>
      <c r="O16" s="175"/>
      <c r="P16" s="175"/>
      <c r="Q16" s="175"/>
      <c r="R16" s="1966"/>
      <c r="S16" s="175"/>
      <c r="AG16" s="1"/>
    </row>
    <row r="17" spans="1:33" ht="13.9" customHeight="1" x14ac:dyDescent="0.2">
      <c r="A17" s="2"/>
      <c r="B17" s="278">
        <v>0.10299999999999999</v>
      </c>
      <c r="C17" s="272" t="s">
        <v>242</v>
      </c>
      <c r="D17" s="277"/>
      <c r="E17" s="277"/>
      <c r="F17" s="274"/>
      <c r="G17" s="277"/>
      <c r="H17" s="277"/>
      <c r="I17" s="175"/>
      <c r="J17" s="175"/>
      <c r="K17" s="175"/>
      <c r="L17" s="175"/>
      <c r="M17" s="1966"/>
      <c r="O17" s="175"/>
      <c r="P17" s="175"/>
      <c r="Q17" s="175"/>
      <c r="R17" s="1966"/>
      <c r="S17" s="175"/>
      <c r="AG17" s="1"/>
    </row>
    <row r="18" spans="1:33" ht="13.9" customHeight="1" x14ac:dyDescent="0.2">
      <c r="A18" s="2"/>
      <c r="B18" s="6">
        <v>4</v>
      </c>
      <c r="C18" s="2" t="s">
        <v>243</v>
      </c>
      <c r="D18" s="388"/>
      <c r="E18" s="380"/>
      <c r="F18" s="388"/>
      <c r="G18" s="380"/>
      <c r="H18" s="380"/>
      <c r="I18" s="7"/>
      <c r="J18" s="284"/>
      <c r="K18" s="142"/>
      <c r="L18" s="175"/>
      <c r="M18" s="1966"/>
      <c r="O18" s="175"/>
      <c r="P18" s="175"/>
      <c r="Q18" s="175"/>
      <c r="R18" s="1966"/>
      <c r="AG18" s="1"/>
    </row>
    <row r="19" spans="1:33" ht="25.9" customHeight="1" x14ac:dyDescent="0.25">
      <c r="A19" s="3" t="s">
        <v>627</v>
      </c>
      <c r="B19" s="279" t="s">
        <v>670</v>
      </c>
      <c r="C19" s="2" t="s">
        <v>671</v>
      </c>
      <c r="D19" s="382"/>
      <c r="E19" s="386">
        <v>378</v>
      </c>
      <c r="F19" s="1830">
        <v>0</v>
      </c>
      <c r="G19" s="386">
        <f>SUM(E19:F19)</f>
        <v>378</v>
      </c>
      <c r="H19" s="380"/>
      <c r="I19" s="1900"/>
      <c r="J19" s="1900"/>
      <c r="K19" s="1900"/>
      <c r="L19" s="1905"/>
      <c r="M19" s="1906"/>
      <c r="O19" s="175"/>
      <c r="P19" s="175"/>
      <c r="Q19" s="175"/>
      <c r="R19" s="1966"/>
      <c r="AG19" s="1"/>
    </row>
    <row r="20" spans="1:33" ht="13.15" customHeight="1" x14ac:dyDescent="0.2">
      <c r="A20" s="2" t="s">
        <v>60</v>
      </c>
      <c r="B20" s="6">
        <v>4</v>
      </c>
      <c r="C20" s="2" t="s">
        <v>243</v>
      </c>
      <c r="D20" s="382"/>
      <c r="E20" s="386">
        <f>SUM(E19:E19)</f>
        <v>378</v>
      </c>
      <c r="F20" s="1830">
        <f>F19</f>
        <v>0</v>
      </c>
      <c r="G20" s="386">
        <f>SUM(G19:G19)</f>
        <v>378</v>
      </c>
      <c r="H20" s="380"/>
      <c r="I20" s="175"/>
      <c r="J20" s="175"/>
      <c r="K20" s="175"/>
      <c r="L20" s="175"/>
      <c r="M20" s="1966"/>
      <c r="O20" s="175"/>
      <c r="P20" s="175"/>
      <c r="Q20" s="175"/>
      <c r="R20" s="1966"/>
      <c r="AG20" s="1"/>
    </row>
    <row r="21" spans="1:33" ht="13.15" customHeight="1" x14ac:dyDescent="0.2">
      <c r="A21" s="2" t="s">
        <v>60</v>
      </c>
      <c r="B21" s="278">
        <v>0.10299999999999999</v>
      </c>
      <c r="C21" s="272" t="s">
        <v>242</v>
      </c>
      <c r="D21" s="382"/>
      <c r="E21" s="383">
        <f>E20</f>
        <v>378</v>
      </c>
      <c r="F21" s="1831">
        <f t="shared" ref="F21:G21" si="0">F20</f>
        <v>0</v>
      </c>
      <c r="G21" s="383">
        <f t="shared" si="0"/>
        <v>378</v>
      </c>
      <c r="H21" s="380"/>
      <c r="I21" s="175"/>
      <c r="J21" s="175"/>
      <c r="K21" s="175"/>
      <c r="L21" s="175"/>
      <c r="M21" s="1966"/>
      <c r="O21" s="175"/>
      <c r="P21" s="175"/>
      <c r="Q21" s="175"/>
      <c r="R21" s="1966"/>
      <c r="S21" s="175"/>
      <c r="AG21" s="1"/>
    </row>
    <row r="22" spans="1:33" ht="13.9" customHeight="1" x14ac:dyDescent="0.2">
      <c r="A22" s="2"/>
      <c r="B22" s="282"/>
      <c r="C22" s="272"/>
      <c r="D22" s="277"/>
      <c r="E22" s="277"/>
      <c r="F22" s="274"/>
      <c r="G22" s="277"/>
      <c r="H22" s="277"/>
      <c r="I22" s="175"/>
      <c r="J22" s="175"/>
      <c r="K22" s="175"/>
      <c r="L22" s="175"/>
      <c r="M22" s="1966"/>
      <c r="O22" s="175"/>
      <c r="P22" s="175"/>
      <c r="Q22" s="175"/>
      <c r="R22" s="1966"/>
      <c r="S22" s="175"/>
      <c r="AG22" s="1"/>
    </row>
    <row r="23" spans="1:33" ht="13.15" customHeight="1" x14ac:dyDescent="0.2">
      <c r="A23" s="2"/>
      <c r="B23" s="283">
        <v>0.107</v>
      </c>
      <c r="C23" s="272" t="s">
        <v>131</v>
      </c>
      <c r="D23" s="277"/>
      <c r="E23" s="277"/>
      <c r="F23" s="274"/>
      <c r="G23" s="277"/>
      <c r="H23" s="277"/>
      <c r="I23" s="175"/>
      <c r="J23" s="175"/>
      <c r="K23" s="175"/>
      <c r="L23" s="175"/>
      <c r="M23" s="1966"/>
      <c r="O23" s="175"/>
      <c r="P23" s="175"/>
      <c r="Q23" s="175"/>
      <c r="R23" s="1966"/>
      <c r="AG23" s="1"/>
    </row>
    <row r="24" spans="1:33" ht="25.5" x14ac:dyDescent="0.2">
      <c r="A24" s="2"/>
      <c r="B24" s="6">
        <v>3</v>
      </c>
      <c r="C24" s="2" t="s">
        <v>132</v>
      </c>
      <c r="D24" s="388"/>
      <c r="E24" s="380"/>
      <c r="F24" s="388"/>
      <c r="G24" s="380"/>
      <c r="H24" s="380"/>
      <c r="I24" s="175"/>
      <c r="J24" s="175"/>
      <c r="K24" s="175"/>
      <c r="L24" s="175"/>
      <c r="M24" s="1966"/>
      <c r="O24" s="175"/>
      <c r="P24" s="175"/>
      <c r="Q24" s="175"/>
      <c r="R24" s="1966"/>
      <c r="AG24" s="1"/>
    </row>
    <row r="25" spans="1:33" ht="16.5" customHeight="1" x14ac:dyDescent="0.25">
      <c r="A25" s="3" t="s">
        <v>627</v>
      </c>
      <c r="B25" s="6" t="s">
        <v>674</v>
      </c>
      <c r="C25" s="2" t="s">
        <v>679</v>
      </c>
      <c r="D25" s="382"/>
      <c r="E25" s="380">
        <v>3000</v>
      </c>
      <c r="F25" s="1786">
        <v>0</v>
      </c>
      <c r="G25" s="380">
        <f t="shared" ref="G25:G30" si="1">SUM(E25:F25)</f>
        <v>3000</v>
      </c>
      <c r="H25" s="380"/>
      <c r="I25" s="1902"/>
      <c r="J25" s="1902"/>
      <c r="K25" s="1902"/>
      <c r="L25" s="1903"/>
      <c r="M25" s="1904"/>
      <c r="N25" s="1289"/>
      <c r="O25" s="175"/>
      <c r="P25" s="175"/>
      <c r="Q25" s="175"/>
      <c r="R25" s="1966"/>
      <c r="AG25" s="1"/>
    </row>
    <row r="26" spans="1:33" ht="15.75" customHeight="1" x14ac:dyDescent="0.25">
      <c r="A26" s="3" t="s">
        <v>627</v>
      </c>
      <c r="B26" s="6" t="s">
        <v>675</v>
      </c>
      <c r="C26" s="2" t="s">
        <v>678</v>
      </c>
      <c r="D26" s="382"/>
      <c r="E26" s="380">
        <v>89</v>
      </c>
      <c r="F26" s="1786">
        <v>0</v>
      </c>
      <c r="G26" s="380">
        <f t="shared" si="1"/>
        <v>89</v>
      </c>
      <c r="H26" s="380"/>
      <c r="I26" s="1902"/>
      <c r="J26" s="1902"/>
      <c r="K26" s="1902"/>
      <c r="L26" s="1903"/>
      <c r="M26" s="1904"/>
      <c r="N26" s="1289"/>
      <c r="O26" s="175"/>
      <c r="P26" s="175"/>
      <c r="Q26" s="175"/>
      <c r="R26" s="1966"/>
      <c r="AG26" s="1"/>
    </row>
    <row r="27" spans="1:33" ht="18" customHeight="1" x14ac:dyDescent="0.25">
      <c r="A27" s="3" t="s">
        <v>627</v>
      </c>
      <c r="B27" s="6" t="s">
        <v>672</v>
      </c>
      <c r="C27" s="2" t="s">
        <v>683</v>
      </c>
      <c r="D27" s="382"/>
      <c r="E27" s="380">
        <v>186</v>
      </c>
      <c r="F27" s="1786">
        <v>0</v>
      </c>
      <c r="G27" s="380">
        <f t="shared" si="1"/>
        <v>186</v>
      </c>
      <c r="H27" s="380"/>
      <c r="I27" s="1902"/>
      <c r="J27" s="1902"/>
      <c r="K27" s="1902"/>
      <c r="L27" s="1903"/>
      <c r="M27" s="1904"/>
      <c r="N27" s="1289"/>
      <c r="O27" s="175"/>
      <c r="P27" s="175"/>
      <c r="Q27" s="175"/>
      <c r="R27" s="1966"/>
      <c r="AG27" s="1"/>
    </row>
    <row r="28" spans="1:33" ht="25.5" customHeight="1" x14ac:dyDescent="0.25">
      <c r="A28" s="3" t="s">
        <v>627</v>
      </c>
      <c r="B28" s="6" t="s">
        <v>673</v>
      </c>
      <c r="C28" s="1677" t="s">
        <v>680</v>
      </c>
      <c r="D28" s="382"/>
      <c r="E28" s="380">
        <v>4000</v>
      </c>
      <c r="F28" s="1786">
        <v>0</v>
      </c>
      <c r="G28" s="380">
        <f t="shared" si="1"/>
        <v>4000</v>
      </c>
      <c r="H28" s="380"/>
      <c r="I28" s="1902"/>
      <c r="J28" s="1902"/>
      <c r="K28" s="1902"/>
      <c r="L28" s="1903"/>
      <c r="M28" s="1904"/>
      <c r="N28" s="1289"/>
      <c r="O28" s="175"/>
      <c r="P28" s="175"/>
      <c r="Q28" s="175"/>
      <c r="R28" s="1966"/>
      <c r="AG28" s="1"/>
    </row>
    <row r="29" spans="1:33" ht="28.15" customHeight="1" x14ac:dyDescent="0.25">
      <c r="A29" s="3" t="s">
        <v>627</v>
      </c>
      <c r="B29" s="6" t="s">
        <v>676</v>
      </c>
      <c r="C29" s="2" t="s">
        <v>681</v>
      </c>
      <c r="D29" s="382"/>
      <c r="E29" s="380">
        <v>292</v>
      </c>
      <c r="F29" s="1786">
        <v>0</v>
      </c>
      <c r="G29" s="380">
        <f t="shared" si="1"/>
        <v>292</v>
      </c>
      <c r="H29" s="380"/>
      <c r="I29" s="1902"/>
      <c r="J29" s="1902"/>
      <c r="K29" s="1902"/>
      <c r="L29" s="1903"/>
      <c r="M29" s="1904"/>
      <c r="N29" s="1289"/>
      <c r="O29" s="175"/>
      <c r="P29" s="175"/>
      <c r="Q29" s="175"/>
      <c r="R29" s="1966"/>
      <c r="AG29" s="1"/>
    </row>
    <row r="30" spans="1:33" ht="27.6" customHeight="1" x14ac:dyDescent="0.25">
      <c r="A30" s="3" t="s">
        <v>627</v>
      </c>
      <c r="B30" s="6" t="s">
        <v>677</v>
      </c>
      <c r="C30" s="2" t="s">
        <v>682</v>
      </c>
      <c r="D30" s="382"/>
      <c r="E30" s="380">
        <v>3000</v>
      </c>
      <c r="F30" s="1786">
        <v>0</v>
      </c>
      <c r="G30" s="380">
        <f t="shared" si="1"/>
        <v>3000</v>
      </c>
      <c r="H30" s="380"/>
      <c r="I30" s="1902"/>
      <c r="J30" s="1902"/>
      <c r="K30" s="1902"/>
      <c r="L30" s="1903"/>
      <c r="M30" s="1904"/>
      <c r="N30" s="1289"/>
      <c r="O30" s="175"/>
      <c r="P30" s="175"/>
      <c r="Q30" s="175"/>
      <c r="R30" s="1966"/>
      <c r="AG30" s="1"/>
    </row>
    <row r="31" spans="1:33" ht="28.9" customHeight="1" x14ac:dyDescent="0.2">
      <c r="A31" s="2" t="s">
        <v>60</v>
      </c>
      <c r="B31" s="6">
        <v>3</v>
      </c>
      <c r="C31" s="2" t="s">
        <v>132</v>
      </c>
      <c r="D31" s="382"/>
      <c r="E31" s="383">
        <f>SUM(E25:E30)</f>
        <v>10567</v>
      </c>
      <c r="F31" s="1831">
        <f>SUM(F25:F30)</f>
        <v>0</v>
      </c>
      <c r="G31" s="383">
        <f>SUM(G25:G30)</f>
        <v>10567</v>
      </c>
      <c r="H31" s="380"/>
      <c r="I31" s="175"/>
      <c r="J31" s="175"/>
      <c r="K31" s="175"/>
      <c r="L31" s="175"/>
      <c r="M31" s="1966"/>
      <c r="O31" s="175"/>
      <c r="P31" s="175"/>
      <c r="Q31" s="175"/>
      <c r="R31" s="1966"/>
      <c r="AG31" s="1"/>
    </row>
    <row r="32" spans="1:33" ht="13.35" customHeight="1" x14ac:dyDescent="0.2">
      <c r="A32" s="289" t="s">
        <v>60</v>
      </c>
      <c r="B32" s="1679">
        <v>0.107</v>
      </c>
      <c r="C32" s="291" t="s">
        <v>131</v>
      </c>
      <c r="D32" s="386"/>
      <c r="E32" s="386">
        <f>E31</f>
        <v>10567</v>
      </c>
      <c r="F32" s="1409">
        <f t="shared" ref="F32:G32" si="2">F31</f>
        <v>0</v>
      </c>
      <c r="G32" s="386">
        <f t="shared" si="2"/>
        <v>10567</v>
      </c>
      <c r="H32" s="380"/>
      <c r="I32" s="175"/>
      <c r="J32" s="175"/>
      <c r="K32" s="175"/>
      <c r="L32" s="175"/>
      <c r="M32" s="1966"/>
      <c r="O32" s="175"/>
      <c r="P32" s="175"/>
      <c r="Q32" s="175"/>
      <c r="R32" s="1966"/>
      <c r="AG32" s="1"/>
    </row>
    <row r="33" spans="1:33" ht="12.95" customHeight="1" x14ac:dyDescent="0.2">
      <c r="A33" s="2"/>
      <c r="B33" s="283"/>
      <c r="C33" s="272"/>
      <c r="D33" s="390"/>
      <c r="E33" s="390"/>
      <c r="F33" s="391"/>
      <c r="G33" s="390"/>
      <c r="H33" s="390"/>
      <c r="I33" s="175"/>
      <c r="J33" s="175"/>
      <c r="K33" s="175"/>
      <c r="L33" s="175"/>
      <c r="M33" s="1966"/>
      <c r="O33" s="175"/>
      <c r="P33" s="175"/>
      <c r="Q33" s="175"/>
      <c r="R33" s="1966"/>
      <c r="AG33" s="1"/>
    </row>
    <row r="34" spans="1:33" ht="13.15" customHeight="1" x14ac:dyDescent="0.2">
      <c r="A34" s="2"/>
      <c r="B34" s="283">
        <v>0.109</v>
      </c>
      <c r="C34" s="272" t="s">
        <v>0</v>
      </c>
      <c r="D34" s="277"/>
      <c r="E34" s="277"/>
      <c r="F34" s="274"/>
      <c r="G34" s="277"/>
      <c r="H34" s="277"/>
      <c r="I34" s="175"/>
      <c r="J34" s="175"/>
      <c r="K34" s="175"/>
      <c r="L34" s="175"/>
      <c r="M34" s="1966"/>
      <c r="O34" s="175"/>
      <c r="P34" s="175"/>
      <c r="Q34" s="175"/>
      <c r="R34" s="1966"/>
      <c r="S34" s="175"/>
      <c r="AG34" s="1"/>
    </row>
    <row r="35" spans="1:33" ht="27.6" customHeight="1" x14ac:dyDescent="0.2">
      <c r="A35" s="2"/>
      <c r="B35" s="6">
        <v>5</v>
      </c>
      <c r="C35" s="395" t="s">
        <v>133</v>
      </c>
      <c r="D35" s="388"/>
      <c r="E35" s="380"/>
      <c r="F35" s="388"/>
      <c r="G35" s="380"/>
      <c r="H35" s="380"/>
      <c r="I35" s="7"/>
      <c r="J35" s="284"/>
      <c r="K35" s="7"/>
      <c r="L35" s="175"/>
      <c r="M35" s="1966"/>
      <c r="N35" s="302"/>
      <c r="O35" s="175"/>
      <c r="P35" s="175"/>
      <c r="Q35" s="175"/>
      <c r="R35" s="1966"/>
      <c r="S35" s="175"/>
      <c r="AG35" s="1"/>
    </row>
    <row r="36" spans="1:33" ht="41.25" customHeight="1" x14ac:dyDescent="0.2">
      <c r="A36" s="3" t="s">
        <v>627</v>
      </c>
      <c r="B36" s="303" t="s">
        <v>684</v>
      </c>
      <c r="C36" s="285" t="s">
        <v>685</v>
      </c>
      <c r="D36" s="382"/>
      <c r="E36" s="380">
        <v>2938</v>
      </c>
      <c r="F36" s="1786">
        <v>0</v>
      </c>
      <c r="G36" s="380">
        <f t="shared" ref="G36:G37" si="3">SUM(E36:F36)</f>
        <v>2938</v>
      </c>
      <c r="H36" s="380"/>
      <c r="I36" s="1900"/>
      <c r="J36" s="1900"/>
      <c r="K36" s="1901"/>
      <c r="L36" s="4"/>
      <c r="M36" s="980"/>
      <c r="N36" s="302"/>
      <c r="O36" s="175"/>
      <c r="P36" s="175"/>
      <c r="Q36" s="175"/>
      <c r="R36" s="1966"/>
      <c r="S36" s="175"/>
      <c r="AG36" s="1"/>
    </row>
    <row r="37" spans="1:33" ht="28.5" customHeight="1" x14ac:dyDescent="0.2">
      <c r="A37" s="3" t="s">
        <v>627</v>
      </c>
      <c r="B37" s="279" t="s">
        <v>686</v>
      </c>
      <c r="C37" s="2" t="s">
        <v>687</v>
      </c>
      <c r="D37" s="382"/>
      <c r="E37" s="380">
        <v>1440</v>
      </c>
      <c r="F37" s="1786">
        <v>0</v>
      </c>
      <c r="G37" s="380">
        <f t="shared" si="3"/>
        <v>1440</v>
      </c>
      <c r="H37" s="380"/>
      <c r="I37" s="1900"/>
      <c r="J37" s="1900"/>
      <c r="K37" s="1901"/>
      <c r="L37" s="4"/>
      <c r="M37" s="980"/>
      <c r="N37" s="302"/>
      <c r="O37" s="175"/>
      <c r="P37" s="175"/>
      <c r="Q37" s="175"/>
      <c r="R37" s="1966"/>
      <c r="S37" s="175"/>
      <c r="AG37" s="1"/>
    </row>
    <row r="38" spans="1:33" ht="26.45" customHeight="1" x14ac:dyDescent="0.2">
      <c r="A38" s="2" t="s">
        <v>60</v>
      </c>
      <c r="B38" s="6">
        <v>5</v>
      </c>
      <c r="C38" s="285" t="s">
        <v>133</v>
      </c>
      <c r="D38" s="382"/>
      <c r="E38" s="383">
        <f>SUM(E36:E37)</f>
        <v>4378</v>
      </c>
      <c r="F38" s="1831">
        <f>SUM(F36:F37)</f>
        <v>0</v>
      </c>
      <c r="G38" s="383">
        <f>SUM(G36:G37)</f>
        <v>4378</v>
      </c>
      <c r="H38" s="380"/>
      <c r="I38" s="7"/>
      <c r="J38" s="302"/>
      <c r="K38" s="302"/>
      <c r="L38" s="175"/>
      <c r="M38" s="1966"/>
      <c r="N38" s="302"/>
      <c r="O38" s="175"/>
      <c r="P38" s="175"/>
      <c r="Q38" s="175"/>
      <c r="R38" s="1966"/>
      <c r="S38" s="175"/>
      <c r="AG38" s="1"/>
    </row>
    <row r="39" spans="1:33" ht="15" customHeight="1" x14ac:dyDescent="0.2">
      <c r="A39" s="2" t="s">
        <v>60</v>
      </c>
      <c r="B39" s="283">
        <v>0.109</v>
      </c>
      <c r="C39" s="272" t="s">
        <v>0</v>
      </c>
      <c r="D39" s="380"/>
      <c r="E39" s="386">
        <f>E38</f>
        <v>4378</v>
      </c>
      <c r="F39" s="1409">
        <f t="shared" ref="F39:G39" si="4">F38</f>
        <v>0</v>
      </c>
      <c r="G39" s="386">
        <f t="shared" si="4"/>
        <v>4378</v>
      </c>
      <c r="H39" s="380"/>
      <c r="I39" s="175"/>
      <c r="J39" s="175"/>
      <c r="K39" s="175"/>
      <c r="L39" s="175"/>
      <c r="M39" s="1966"/>
      <c r="O39" s="175"/>
      <c r="P39" s="175"/>
      <c r="Q39" s="175"/>
      <c r="R39" s="1966"/>
      <c r="S39" s="175"/>
      <c r="AG39" s="1"/>
    </row>
    <row r="40" spans="1:33" ht="15" customHeight="1" x14ac:dyDescent="0.2">
      <c r="A40" s="2" t="s">
        <v>60</v>
      </c>
      <c r="B40" s="282">
        <v>2401</v>
      </c>
      <c r="C40" s="272" t="s">
        <v>59</v>
      </c>
      <c r="D40" s="380"/>
      <c r="E40" s="386">
        <f>E39+E32+E21</f>
        <v>15323</v>
      </c>
      <c r="F40" s="1409">
        <f t="shared" ref="F40:G40" si="5">F39+F32+F21</f>
        <v>0</v>
      </c>
      <c r="G40" s="386">
        <f t="shared" si="5"/>
        <v>15323</v>
      </c>
      <c r="H40" s="380"/>
      <c r="I40" s="175"/>
      <c r="J40" s="175"/>
      <c r="K40" s="175"/>
      <c r="L40" s="175"/>
      <c r="M40" s="1966"/>
      <c r="O40" s="175"/>
      <c r="P40" s="175"/>
      <c r="Q40" s="175"/>
      <c r="R40" s="1966"/>
      <c r="AG40" s="1"/>
    </row>
    <row r="41" spans="1:33" ht="15" customHeight="1" x14ac:dyDescent="0.2">
      <c r="A41" s="2"/>
      <c r="B41" s="282"/>
      <c r="C41" s="272"/>
      <c r="D41" s="380"/>
      <c r="E41" s="380"/>
      <c r="F41" s="1291"/>
      <c r="G41" s="380"/>
      <c r="H41" s="380"/>
      <c r="I41" s="175"/>
      <c r="J41" s="175"/>
      <c r="K41" s="175"/>
      <c r="L41" s="175"/>
      <c r="M41" s="1966"/>
      <c r="O41" s="175"/>
      <c r="P41" s="175"/>
      <c r="Q41" s="175"/>
      <c r="R41" s="1966"/>
      <c r="AG41" s="1"/>
    </row>
    <row r="42" spans="1:33" ht="14.1" customHeight="1" x14ac:dyDescent="0.2">
      <c r="A42" s="2" t="s">
        <v>64</v>
      </c>
      <c r="B42" s="282">
        <v>2435</v>
      </c>
      <c r="C42" s="272" t="s">
        <v>246</v>
      </c>
      <c r="D42" s="277"/>
      <c r="E42" s="277"/>
      <c r="F42" s="274"/>
      <c r="G42" s="277"/>
      <c r="H42" s="277"/>
      <c r="I42" s="175"/>
      <c r="J42" s="175"/>
      <c r="K42" s="175"/>
      <c r="L42" s="175"/>
      <c r="M42" s="1966"/>
      <c r="O42" s="175"/>
      <c r="P42" s="175"/>
      <c r="Q42" s="175"/>
      <c r="R42" s="1966"/>
      <c r="AG42" s="1"/>
    </row>
    <row r="43" spans="1:33" ht="14.1" customHeight="1" x14ac:dyDescent="0.2">
      <c r="A43" s="2"/>
      <c r="B43" s="3">
        <v>60</v>
      </c>
      <c r="C43" s="2" t="s">
        <v>134</v>
      </c>
      <c r="D43" s="277"/>
      <c r="E43" s="277"/>
      <c r="F43" s="274"/>
      <c r="G43" s="277"/>
      <c r="H43" s="277"/>
      <c r="I43" s="175"/>
      <c r="J43" s="175"/>
      <c r="K43" s="175"/>
      <c r="L43" s="175"/>
      <c r="M43" s="1966"/>
      <c r="O43" s="175"/>
      <c r="P43" s="175"/>
      <c r="Q43" s="175"/>
      <c r="R43" s="1966"/>
      <c r="S43" s="175"/>
      <c r="AG43" s="1"/>
    </row>
    <row r="44" spans="1:33" ht="14.1" customHeight="1" x14ac:dyDescent="0.2">
      <c r="A44" s="2"/>
      <c r="B44" s="305">
        <v>60.8</v>
      </c>
      <c r="C44" s="272" t="s">
        <v>247</v>
      </c>
      <c r="D44" s="277"/>
      <c r="E44" s="277"/>
      <c r="F44" s="274"/>
      <c r="G44" s="277"/>
      <c r="H44" s="277"/>
      <c r="I44" s="175"/>
      <c r="J44" s="175"/>
      <c r="K44" s="175"/>
      <c r="L44" s="175"/>
      <c r="M44" s="1966"/>
      <c r="O44" s="175"/>
      <c r="P44" s="175"/>
      <c r="Q44" s="175"/>
      <c r="R44" s="1966"/>
      <c r="AG44" s="1"/>
    </row>
    <row r="45" spans="1:33" ht="15" customHeight="1" x14ac:dyDescent="0.2">
      <c r="A45" s="2"/>
      <c r="B45" s="6">
        <v>1</v>
      </c>
      <c r="C45" s="2" t="s">
        <v>248</v>
      </c>
      <c r="D45" s="388"/>
      <c r="E45" s="380"/>
      <c r="F45" s="388"/>
      <c r="G45" s="380"/>
      <c r="H45" s="380"/>
      <c r="I45" s="175"/>
      <c r="J45" s="175"/>
      <c r="K45" s="175"/>
      <c r="L45" s="175"/>
      <c r="M45" s="1966"/>
      <c r="O45" s="175"/>
      <c r="P45" s="175"/>
      <c r="Q45" s="175"/>
      <c r="R45" s="1966"/>
      <c r="S45" s="175"/>
      <c r="AG45" s="1"/>
    </row>
    <row r="46" spans="1:33" ht="27" customHeight="1" x14ac:dyDescent="0.2">
      <c r="A46" s="3" t="s">
        <v>627</v>
      </c>
      <c r="B46" s="304" t="s">
        <v>689</v>
      </c>
      <c r="C46" s="2" t="s">
        <v>688</v>
      </c>
      <c r="D46" s="382"/>
      <c r="E46" s="380">
        <v>6000</v>
      </c>
      <c r="F46" s="1832">
        <v>0</v>
      </c>
      <c r="G46" s="380">
        <f>SUM(E46:F46)</f>
        <v>6000</v>
      </c>
      <c r="H46" s="380"/>
      <c r="I46" s="1900"/>
      <c r="J46" s="1900"/>
      <c r="K46" s="1900"/>
      <c r="L46" s="1900"/>
      <c r="M46" s="1900"/>
      <c r="O46" s="175"/>
      <c r="P46" s="175"/>
      <c r="Q46" s="175"/>
      <c r="R46" s="1966"/>
      <c r="S46" s="175"/>
      <c r="AG46" s="1"/>
    </row>
    <row r="47" spans="1:33" ht="15.6" customHeight="1" x14ac:dyDescent="0.2">
      <c r="A47" s="2" t="s">
        <v>60</v>
      </c>
      <c r="B47" s="6">
        <v>1</v>
      </c>
      <c r="C47" s="2" t="s">
        <v>248</v>
      </c>
      <c r="D47" s="382"/>
      <c r="E47" s="386">
        <f>SUM(E46)</f>
        <v>6000</v>
      </c>
      <c r="F47" s="1409">
        <f>SUM(F46)</f>
        <v>0</v>
      </c>
      <c r="G47" s="386">
        <f>SUM(G46)</f>
        <v>6000</v>
      </c>
      <c r="H47" s="380"/>
      <c r="I47" s="175"/>
      <c r="J47" s="175"/>
      <c r="K47" s="175"/>
      <c r="L47" s="175"/>
      <c r="M47" s="1966"/>
      <c r="O47" s="175"/>
      <c r="P47" s="175"/>
      <c r="Q47" s="175"/>
      <c r="R47" s="1966"/>
      <c r="S47" s="175"/>
      <c r="AG47" s="1"/>
    </row>
    <row r="48" spans="1:33" ht="15" customHeight="1" x14ac:dyDescent="0.2">
      <c r="A48" s="2"/>
      <c r="B48" s="305"/>
      <c r="C48" s="272"/>
      <c r="D48" s="277"/>
      <c r="E48" s="277"/>
      <c r="F48" s="1833"/>
      <c r="G48" s="277"/>
      <c r="H48" s="277"/>
      <c r="I48" s="175"/>
      <c r="J48" s="175"/>
      <c r="K48" s="175"/>
      <c r="L48" s="175"/>
      <c r="M48" s="1966"/>
      <c r="O48" s="175"/>
      <c r="P48" s="175"/>
      <c r="Q48" s="175"/>
      <c r="R48" s="1966"/>
      <c r="AG48" s="1"/>
    </row>
    <row r="49" spans="1:33" ht="15" customHeight="1" x14ac:dyDescent="0.2">
      <c r="A49" s="2"/>
      <c r="B49" s="304">
        <v>2</v>
      </c>
      <c r="C49" s="2" t="s">
        <v>66</v>
      </c>
      <c r="D49" s="277"/>
      <c r="E49" s="277"/>
      <c r="F49" s="1833"/>
      <c r="G49" s="277"/>
      <c r="H49" s="277"/>
      <c r="I49" s="175"/>
      <c r="J49" s="175"/>
      <c r="K49" s="175"/>
      <c r="L49" s="175"/>
      <c r="M49" s="1966"/>
      <c r="O49" s="175"/>
      <c r="P49" s="175"/>
      <c r="Q49" s="175"/>
      <c r="R49" s="1966"/>
      <c r="S49" s="175"/>
      <c r="AG49" s="1"/>
    </row>
    <row r="50" spans="1:33" s="394" customFormat="1" ht="15.6" customHeight="1" x14ac:dyDescent="0.2">
      <c r="A50" s="3" t="s">
        <v>627</v>
      </c>
      <c r="B50" s="279" t="s">
        <v>691</v>
      </c>
      <c r="C50" s="2" t="s">
        <v>690</v>
      </c>
      <c r="D50" s="382"/>
      <c r="E50" s="380">
        <v>10000</v>
      </c>
      <c r="F50" s="1786">
        <v>0</v>
      </c>
      <c r="G50" s="380">
        <f>SUM(E50:F50)</f>
        <v>10000</v>
      </c>
      <c r="H50" s="380"/>
      <c r="I50" s="1900"/>
      <c r="J50" s="1900"/>
      <c r="K50" s="1900"/>
      <c r="L50" s="1900"/>
      <c r="M50" s="1900"/>
      <c r="N50" s="397"/>
      <c r="O50" s="397"/>
      <c r="P50" s="397"/>
      <c r="Q50" s="397"/>
      <c r="R50" s="1971"/>
      <c r="S50" s="397"/>
      <c r="T50" s="392"/>
      <c r="U50" s="392"/>
      <c r="V50" s="392"/>
      <c r="W50" s="393"/>
      <c r="X50" s="392"/>
      <c r="Y50" s="392"/>
      <c r="Z50" s="392"/>
      <c r="AA50" s="392"/>
      <c r="AB50" s="393"/>
    </row>
    <row r="51" spans="1:33" ht="15" customHeight="1" x14ac:dyDescent="0.2">
      <c r="A51" s="2" t="s">
        <v>60</v>
      </c>
      <c r="B51" s="304">
        <v>2</v>
      </c>
      <c r="C51" s="2" t="s">
        <v>66</v>
      </c>
      <c r="D51" s="382"/>
      <c r="E51" s="383">
        <f>SUM(E50:E50)</f>
        <v>10000</v>
      </c>
      <c r="F51" s="1834">
        <f>SUM(F50:F50)</f>
        <v>0</v>
      </c>
      <c r="G51" s="383">
        <f>SUM(G50:G50)</f>
        <v>10000</v>
      </c>
      <c r="H51" s="380"/>
      <c r="I51" s="175"/>
      <c r="J51" s="175"/>
      <c r="K51" s="175"/>
      <c r="L51" s="175"/>
      <c r="M51" s="1966"/>
      <c r="O51" s="175"/>
      <c r="P51" s="175"/>
      <c r="Q51" s="175"/>
      <c r="R51" s="1966"/>
      <c r="AG51" s="1"/>
    </row>
    <row r="52" spans="1:33" ht="15" customHeight="1" x14ac:dyDescent="0.2">
      <c r="A52" s="2" t="s">
        <v>60</v>
      </c>
      <c r="B52" s="305">
        <v>60.8</v>
      </c>
      <c r="C52" s="272" t="s">
        <v>247</v>
      </c>
      <c r="D52" s="382"/>
      <c r="E52" s="383">
        <f t="shared" ref="E52:G53" si="6">E51</f>
        <v>10000</v>
      </c>
      <c r="F52" s="1831">
        <f t="shared" ref="F52:G52" si="7">F51</f>
        <v>0</v>
      </c>
      <c r="G52" s="383">
        <f t="shared" si="7"/>
        <v>10000</v>
      </c>
      <c r="H52" s="380"/>
      <c r="I52" s="175"/>
      <c r="J52" s="175"/>
      <c r="K52" s="175"/>
      <c r="L52" s="175"/>
      <c r="M52" s="1966"/>
      <c r="O52" s="175"/>
      <c r="P52" s="175"/>
      <c r="Q52" s="175"/>
      <c r="R52" s="1966"/>
      <c r="AG52" s="1"/>
    </row>
    <row r="53" spans="1:33" ht="15" customHeight="1" x14ac:dyDescent="0.2">
      <c r="A53" s="2" t="s">
        <v>60</v>
      </c>
      <c r="B53" s="3">
        <v>60</v>
      </c>
      <c r="C53" s="2" t="s">
        <v>134</v>
      </c>
      <c r="D53" s="382"/>
      <c r="E53" s="383">
        <f t="shared" si="6"/>
        <v>10000</v>
      </c>
      <c r="F53" s="1831">
        <f t="shared" si="6"/>
        <v>0</v>
      </c>
      <c r="G53" s="383">
        <f t="shared" si="6"/>
        <v>10000</v>
      </c>
      <c r="H53" s="380"/>
      <c r="I53" s="175"/>
      <c r="J53" s="175"/>
      <c r="K53" s="175"/>
      <c r="L53" s="175"/>
      <c r="M53" s="1966"/>
      <c r="O53" s="175"/>
      <c r="P53" s="175"/>
      <c r="Q53" s="175"/>
      <c r="R53" s="1966"/>
      <c r="S53" s="175"/>
      <c r="AG53" s="1"/>
    </row>
    <row r="54" spans="1:33" ht="15" customHeight="1" x14ac:dyDescent="0.2">
      <c r="A54" s="289" t="s">
        <v>60</v>
      </c>
      <c r="B54" s="306">
        <v>2435</v>
      </c>
      <c r="C54" s="291" t="s">
        <v>246</v>
      </c>
      <c r="D54" s="385"/>
      <c r="E54" s="386">
        <f>E52+E47</f>
        <v>16000</v>
      </c>
      <c r="F54" s="1409">
        <f>F52+F47</f>
        <v>0</v>
      </c>
      <c r="G54" s="386">
        <f>G52+G47</f>
        <v>16000</v>
      </c>
      <c r="H54" s="380"/>
      <c r="I54" s="175"/>
      <c r="J54" s="175"/>
      <c r="K54" s="175"/>
      <c r="L54" s="175"/>
      <c r="M54" s="1966"/>
      <c r="O54" s="175"/>
      <c r="P54" s="175"/>
      <c r="Q54" s="175"/>
      <c r="R54" s="1966"/>
      <c r="AG54" s="1"/>
    </row>
    <row r="55" spans="1:33" ht="14.1" customHeight="1" x14ac:dyDescent="0.2">
      <c r="A55" s="286" t="s">
        <v>60</v>
      </c>
      <c r="B55" s="287"/>
      <c r="C55" s="288" t="s">
        <v>63</v>
      </c>
      <c r="D55" s="383"/>
      <c r="E55" s="383">
        <f>E40+E54</f>
        <v>31323</v>
      </c>
      <c r="F55" s="1831">
        <f>F40+F54</f>
        <v>0</v>
      </c>
      <c r="G55" s="383">
        <f>G40+G54</f>
        <v>31323</v>
      </c>
      <c r="H55" s="380"/>
      <c r="I55" s="175"/>
      <c r="J55" s="175"/>
      <c r="K55" s="175"/>
      <c r="L55" s="175"/>
      <c r="M55" s="1966"/>
      <c r="O55" s="175"/>
      <c r="P55" s="175"/>
      <c r="Q55" s="175"/>
      <c r="R55" s="1966"/>
      <c r="S55" s="175"/>
      <c r="AG55" s="1"/>
    </row>
    <row r="56" spans="1:33" x14ac:dyDescent="0.2">
      <c r="A56" s="289" t="s">
        <v>60</v>
      </c>
      <c r="B56" s="290"/>
      <c r="C56" s="291" t="s">
        <v>61</v>
      </c>
      <c r="D56" s="292"/>
      <c r="E56" s="292">
        <f>E55</f>
        <v>31323</v>
      </c>
      <c r="F56" s="1831">
        <f t="shared" ref="F56:G56" si="8">F55</f>
        <v>0</v>
      </c>
      <c r="G56" s="292">
        <f t="shared" si="8"/>
        <v>31323</v>
      </c>
      <c r="H56" s="277"/>
      <c r="I56" s="175"/>
      <c r="J56" s="175"/>
      <c r="K56" s="175"/>
      <c r="L56" s="175"/>
      <c r="M56" s="1966"/>
      <c r="O56" s="175"/>
      <c r="P56" s="175"/>
      <c r="Q56" s="175"/>
      <c r="R56" s="1966"/>
      <c r="AG56" s="1"/>
    </row>
    <row r="57" spans="1:33" ht="14.45" customHeight="1" x14ac:dyDescent="0.2">
      <c r="A57" s="142" t="s">
        <v>813</v>
      </c>
      <c r="B57" s="1649"/>
      <c r="C57" s="1678"/>
      <c r="D57" s="1651"/>
      <c r="E57" s="1651"/>
      <c r="F57" s="1652"/>
      <c r="G57" s="1651"/>
      <c r="H57" s="277"/>
      <c r="I57" s="175"/>
      <c r="J57" s="175"/>
      <c r="K57" s="175"/>
      <c r="L57" s="175"/>
      <c r="M57" s="1966"/>
      <c r="O57" s="175"/>
      <c r="P57" s="175"/>
      <c r="Q57" s="175"/>
      <c r="R57" s="1966"/>
      <c r="AG57" s="1"/>
    </row>
    <row r="58" spans="1:33" ht="16.149999999999999" customHeight="1" x14ac:dyDescent="0.2">
      <c r="A58" s="1988" t="s">
        <v>814</v>
      </c>
      <c r="B58" s="1988"/>
      <c r="C58" s="1988"/>
      <c r="D58" s="1988"/>
      <c r="E58" s="1988"/>
      <c r="F58" s="1988"/>
      <c r="G58" s="1988"/>
      <c r="H58" s="1889"/>
      <c r="I58" s="143"/>
      <c r="J58" s="143"/>
      <c r="K58" s="143"/>
      <c r="L58" s="35"/>
      <c r="M58" s="143"/>
      <c r="O58" s="175"/>
      <c r="P58" s="175"/>
      <c r="Q58" s="175"/>
      <c r="R58" s="1966"/>
      <c r="AC58" s="280"/>
      <c r="AD58" s="280"/>
      <c r="AE58" s="280"/>
      <c r="AF58" s="280"/>
      <c r="AG58" s="281"/>
    </row>
    <row r="59" spans="1:33" ht="15.6" customHeight="1" x14ac:dyDescent="0.2">
      <c r="A59" s="2"/>
      <c r="B59" s="1989"/>
      <c r="C59" s="1989"/>
      <c r="D59" s="1989"/>
      <c r="E59" s="1989"/>
      <c r="F59" s="1989"/>
      <c r="G59" s="1989"/>
      <c r="H59" s="1890"/>
      <c r="I59" s="143"/>
      <c r="J59" s="143"/>
      <c r="K59" s="143"/>
      <c r="L59" s="143"/>
      <c r="M59" s="143"/>
      <c r="O59" s="175"/>
      <c r="P59" s="175"/>
      <c r="Q59" s="175"/>
      <c r="R59" s="1966"/>
      <c r="AC59" s="280"/>
      <c r="AD59" s="280"/>
      <c r="AE59" s="280"/>
      <c r="AF59" s="280"/>
      <c r="AG59" s="281"/>
    </row>
    <row r="60" spans="1:33" ht="18.75" customHeight="1" x14ac:dyDescent="0.2">
      <c r="A60" s="2"/>
      <c r="B60" s="3"/>
      <c r="C60" s="144"/>
      <c r="D60" s="277"/>
      <c r="E60" s="277"/>
      <c r="F60" s="380"/>
      <c r="G60" s="277"/>
      <c r="H60" s="277"/>
      <c r="I60" s="277"/>
      <c r="J60" s="277"/>
      <c r="K60" s="380"/>
      <c r="L60" s="277"/>
      <c r="M60" s="277"/>
      <c r="O60" s="175"/>
      <c r="P60" s="175"/>
      <c r="Q60" s="175"/>
      <c r="R60" s="1966"/>
      <c r="AC60" s="280"/>
      <c r="AD60" s="280"/>
      <c r="AE60" s="280"/>
      <c r="AF60" s="280"/>
      <c r="AG60" s="281"/>
    </row>
    <row r="61" spans="1:33" x14ac:dyDescent="0.2">
      <c r="B61" s="3"/>
      <c r="C61" s="144"/>
      <c r="D61" s="1970"/>
      <c r="E61" s="1232"/>
      <c r="F61" s="1970"/>
      <c r="G61" s="1232"/>
      <c r="H61" s="1232"/>
      <c r="I61" s="143"/>
      <c r="J61" s="143"/>
      <c r="K61" s="143"/>
      <c r="L61" s="143"/>
      <c r="M61" s="143"/>
      <c r="O61" s="175"/>
      <c r="P61" s="175"/>
      <c r="Q61" s="175"/>
      <c r="R61" s="1966"/>
      <c r="AC61" s="280"/>
      <c r="AD61" s="280"/>
      <c r="AE61" s="280"/>
      <c r="AF61" s="280"/>
      <c r="AG61" s="281"/>
    </row>
    <row r="62" spans="1:33" x14ac:dyDescent="0.2">
      <c r="B62" s="3"/>
      <c r="C62" s="144"/>
      <c r="D62" s="143"/>
      <c r="E62" s="297"/>
      <c r="F62" s="297"/>
      <c r="G62" s="398"/>
      <c r="H62" s="398"/>
      <c r="I62" s="398"/>
      <c r="J62" s="398"/>
      <c r="K62" s="398"/>
      <c r="L62" s="398"/>
      <c r="M62" s="143"/>
      <c r="O62" s="175"/>
      <c r="P62" s="175"/>
      <c r="Q62" s="175"/>
      <c r="R62" s="1966"/>
      <c r="AC62" s="280"/>
      <c r="AD62" s="280"/>
      <c r="AE62" s="280"/>
      <c r="AF62" s="280"/>
      <c r="AG62" s="281"/>
    </row>
    <row r="63" spans="1:33" x14ac:dyDescent="0.2">
      <c r="B63" s="3"/>
      <c r="C63" s="144"/>
      <c r="D63" s="297"/>
      <c r="E63" s="297"/>
      <c r="F63" s="297"/>
      <c r="G63" s="297"/>
      <c r="H63" s="297"/>
      <c r="I63" s="297"/>
      <c r="J63" s="297"/>
      <c r="K63" s="143"/>
      <c r="L63" s="297"/>
      <c r="M63" s="143"/>
      <c r="O63" s="175"/>
      <c r="P63" s="175"/>
      <c r="Q63" s="175"/>
      <c r="R63" s="1966"/>
      <c r="AC63" s="280"/>
      <c r="AD63" s="280"/>
      <c r="AE63" s="280"/>
      <c r="AF63" s="280"/>
      <c r="AG63" s="281"/>
    </row>
    <row r="64" spans="1:33" x14ac:dyDescent="0.2">
      <c r="B64" s="3"/>
      <c r="C64" s="144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O64" s="175"/>
      <c r="P64" s="175"/>
      <c r="Q64" s="175"/>
      <c r="R64" s="1966"/>
      <c r="AC64" s="280"/>
      <c r="AD64" s="280"/>
      <c r="AE64" s="280"/>
      <c r="AF64" s="280"/>
      <c r="AG64" s="281"/>
    </row>
    <row r="65" spans="2:33" x14ac:dyDescent="0.2">
      <c r="B65" s="3"/>
      <c r="C65" s="144"/>
      <c r="D65" s="277"/>
      <c r="E65" s="277"/>
      <c r="F65" s="277"/>
      <c r="G65" s="277"/>
      <c r="H65" s="277"/>
      <c r="I65" s="277"/>
      <c r="J65" s="277"/>
      <c r="K65" s="143"/>
      <c r="L65" s="277"/>
      <c r="AC65" s="280"/>
      <c r="AD65" s="280"/>
      <c r="AE65" s="280"/>
      <c r="AF65" s="280"/>
      <c r="AG65" s="281"/>
    </row>
    <row r="66" spans="2:33" x14ac:dyDescent="0.2">
      <c r="B66" s="3"/>
      <c r="C66" s="144"/>
      <c r="D66" s="277"/>
      <c r="E66" s="277"/>
      <c r="F66" s="277"/>
      <c r="G66" s="277"/>
      <c r="H66" s="277"/>
      <c r="I66" s="277"/>
      <c r="J66" s="277"/>
      <c r="K66" s="143"/>
      <c r="L66" s="277"/>
      <c r="AC66" s="280"/>
      <c r="AD66" s="280"/>
      <c r="AE66" s="280"/>
      <c r="AF66" s="280"/>
      <c r="AG66" s="281"/>
    </row>
    <row r="67" spans="2:33" x14ac:dyDescent="0.2">
      <c r="B67" s="3"/>
      <c r="C67" s="144"/>
      <c r="D67" s="277"/>
      <c r="E67" s="277"/>
      <c r="F67" s="277"/>
      <c r="G67" s="277"/>
      <c r="H67" s="277"/>
      <c r="I67" s="277"/>
      <c r="J67" s="277"/>
      <c r="K67" s="143"/>
      <c r="L67" s="277"/>
      <c r="AC67" s="280"/>
      <c r="AD67" s="280"/>
      <c r="AE67" s="280"/>
      <c r="AF67" s="280"/>
      <c r="AG67" s="281"/>
    </row>
    <row r="68" spans="2:33" x14ac:dyDescent="0.2">
      <c r="B68" s="3"/>
      <c r="C68" s="144"/>
      <c r="D68" s="277"/>
      <c r="E68" s="277"/>
      <c r="F68" s="143"/>
      <c r="G68" s="143"/>
      <c r="H68" s="143"/>
      <c r="I68" s="143"/>
      <c r="J68" s="143"/>
      <c r="K68" s="143"/>
      <c r="L68" s="277"/>
      <c r="AC68" s="280"/>
      <c r="AD68" s="280"/>
      <c r="AE68" s="280"/>
      <c r="AF68" s="280"/>
      <c r="AG68" s="281"/>
    </row>
    <row r="69" spans="2:33" x14ac:dyDescent="0.2">
      <c r="B69" s="3"/>
      <c r="C69" s="144"/>
      <c r="D69" s="277"/>
      <c r="E69" s="277"/>
      <c r="F69" s="277"/>
      <c r="G69" s="277"/>
      <c r="H69" s="277"/>
      <c r="I69" s="277"/>
      <c r="J69" s="277"/>
      <c r="K69" s="143"/>
      <c r="L69" s="277"/>
      <c r="AC69" s="280"/>
      <c r="AD69" s="280"/>
      <c r="AE69" s="280"/>
      <c r="AF69" s="280"/>
      <c r="AG69" s="281"/>
    </row>
    <row r="70" spans="2:33" x14ac:dyDescent="0.2">
      <c r="B70" s="3"/>
      <c r="C70" s="144"/>
      <c r="D70" s="277"/>
      <c r="E70" s="277"/>
      <c r="F70" s="277"/>
      <c r="G70" s="277"/>
      <c r="H70" s="277"/>
      <c r="I70" s="277"/>
      <c r="J70" s="277"/>
      <c r="K70" s="143"/>
      <c r="L70" s="277"/>
      <c r="AC70" s="280"/>
      <c r="AD70" s="280"/>
      <c r="AE70" s="280"/>
      <c r="AF70" s="280"/>
      <c r="AG70" s="281"/>
    </row>
    <row r="71" spans="2:33" x14ac:dyDescent="0.2">
      <c r="B71" s="3"/>
      <c r="C71" s="144"/>
      <c r="D71" s="277"/>
      <c r="E71" s="277"/>
      <c r="F71" s="277"/>
      <c r="G71" s="277"/>
      <c r="H71" s="277"/>
      <c r="I71" s="277"/>
      <c r="J71" s="277"/>
      <c r="K71" s="143"/>
      <c r="L71" s="277"/>
      <c r="AC71" s="280"/>
      <c r="AD71" s="280"/>
      <c r="AE71" s="280"/>
      <c r="AF71" s="280"/>
      <c r="AG71" s="281"/>
    </row>
    <row r="72" spans="2:33" x14ac:dyDescent="0.2">
      <c r="B72" s="3"/>
      <c r="C72" s="144"/>
      <c r="D72" s="277"/>
      <c r="E72" s="277"/>
      <c r="F72" s="277"/>
      <c r="G72" s="277"/>
      <c r="H72" s="277"/>
      <c r="I72" s="277"/>
      <c r="J72" s="277"/>
      <c r="K72" s="143"/>
      <c r="L72" s="277"/>
      <c r="AC72" s="280"/>
      <c r="AD72" s="280"/>
      <c r="AE72" s="280"/>
      <c r="AF72" s="280"/>
      <c r="AG72" s="281"/>
    </row>
    <row r="73" spans="2:33" x14ac:dyDescent="0.2">
      <c r="B73" s="3"/>
      <c r="C73" s="144"/>
      <c r="D73" s="277"/>
      <c r="E73" s="277"/>
      <c r="F73" s="277"/>
      <c r="G73" s="277"/>
      <c r="H73" s="277"/>
      <c r="I73" s="277"/>
      <c r="J73" s="277"/>
      <c r="K73" s="143"/>
      <c r="L73" s="277"/>
      <c r="AC73" s="280"/>
      <c r="AD73" s="280"/>
      <c r="AE73" s="280"/>
      <c r="AF73" s="280"/>
      <c r="AG73" s="281"/>
    </row>
    <row r="74" spans="2:33" x14ac:dyDescent="0.2">
      <c r="B74" s="3"/>
      <c r="C74" s="144"/>
      <c r="D74" s="143"/>
      <c r="E74" s="143"/>
      <c r="F74" s="214"/>
      <c r="G74" s="214"/>
      <c r="H74" s="214"/>
      <c r="I74" s="143"/>
      <c r="J74" s="1202"/>
      <c r="K74" s="143"/>
      <c r="L74" s="143"/>
      <c r="AC74" s="280"/>
      <c r="AD74" s="280"/>
      <c r="AE74" s="280"/>
      <c r="AF74" s="280"/>
      <c r="AG74" s="281"/>
    </row>
    <row r="75" spans="2:33" x14ac:dyDescent="0.2">
      <c r="B75" s="3"/>
      <c r="C75" s="144"/>
      <c r="D75" s="143"/>
      <c r="E75" s="143"/>
      <c r="F75" s="214"/>
      <c r="G75" s="214"/>
      <c r="H75" s="214"/>
      <c r="I75" s="143"/>
      <c r="J75" s="143"/>
      <c r="K75" s="143"/>
      <c r="L75" s="143"/>
      <c r="AC75" s="280"/>
      <c r="AD75" s="280"/>
      <c r="AE75" s="280"/>
      <c r="AF75" s="280"/>
      <c r="AG75" s="281"/>
    </row>
    <row r="76" spans="2:33" x14ac:dyDescent="0.2">
      <c r="AC76" s="280"/>
      <c r="AD76" s="280"/>
      <c r="AE76" s="280"/>
      <c r="AF76" s="280"/>
      <c r="AG76" s="281"/>
    </row>
    <row r="77" spans="2:33" x14ac:dyDescent="0.2">
      <c r="AC77" s="280"/>
      <c r="AD77" s="280"/>
      <c r="AE77" s="280"/>
      <c r="AF77" s="280"/>
      <c r="AG77" s="281"/>
    </row>
    <row r="78" spans="2:33" ht="28.5" customHeight="1" x14ac:dyDescent="0.2">
      <c r="C78" s="399"/>
      <c r="AC78" s="280"/>
      <c r="AD78" s="280"/>
      <c r="AE78" s="280"/>
      <c r="AF78" s="280"/>
      <c r="AG78" s="281"/>
    </row>
    <row r="79" spans="2:33" x14ac:dyDescent="0.2">
      <c r="AC79" s="280"/>
      <c r="AD79" s="280"/>
      <c r="AE79" s="280"/>
      <c r="AF79" s="280"/>
      <c r="AG79" s="281"/>
    </row>
    <row r="80" spans="2:33" ht="36.6" customHeight="1" x14ac:dyDescent="0.2">
      <c r="C80" s="399"/>
      <c r="AC80" s="280"/>
      <c r="AD80" s="280"/>
      <c r="AE80" s="280"/>
      <c r="AF80" s="280"/>
      <c r="AG80" s="281"/>
    </row>
    <row r="81" spans="1:33" x14ac:dyDescent="0.2">
      <c r="AC81" s="280"/>
      <c r="AD81" s="280"/>
      <c r="AE81" s="280"/>
      <c r="AF81" s="280"/>
      <c r="AG81" s="281"/>
    </row>
    <row r="82" spans="1:33" x14ac:dyDescent="0.2">
      <c r="C82" s="399"/>
      <c r="AC82" s="280"/>
      <c r="AD82" s="280"/>
      <c r="AE82" s="280"/>
      <c r="AF82" s="280"/>
      <c r="AG82" s="281"/>
    </row>
    <row r="83" spans="1:33" x14ac:dyDescent="0.2">
      <c r="AC83" s="280"/>
      <c r="AD83" s="280"/>
      <c r="AE83" s="280"/>
      <c r="AF83" s="280"/>
      <c r="AG83" s="281"/>
    </row>
    <row r="84" spans="1:33" x14ac:dyDescent="0.2">
      <c r="C84" s="399"/>
      <c r="AC84" s="280"/>
      <c r="AD84" s="280"/>
      <c r="AE84" s="280"/>
      <c r="AF84" s="280"/>
      <c r="AG84" s="281"/>
    </row>
    <row r="85" spans="1:33" s="296" customFormat="1" x14ac:dyDescent="0.2">
      <c r="A85" s="293"/>
      <c r="B85" s="294"/>
      <c r="C85" s="293"/>
      <c r="F85" s="1"/>
      <c r="G85" s="1"/>
      <c r="H85" s="1"/>
      <c r="N85" s="175"/>
      <c r="O85" s="280"/>
      <c r="P85" s="280"/>
      <c r="Q85" s="280"/>
      <c r="R85" s="281"/>
      <c r="S85" s="280"/>
      <c r="T85" s="280"/>
      <c r="U85" s="280"/>
      <c r="V85" s="280"/>
      <c r="W85" s="281"/>
      <c r="X85" s="280"/>
      <c r="Y85" s="280"/>
      <c r="Z85" s="280"/>
      <c r="AA85" s="280"/>
      <c r="AB85" s="281"/>
      <c r="AC85" s="1"/>
      <c r="AD85" s="1"/>
      <c r="AE85" s="1"/>
      <c r="AF85" s="1"/>
      <c r="AG85" s="81"/>
    </row>
    <row r="87" spans="1:33" s="296" customFormat="1" x14ac:dyDescent="0.2">
      <c r="A87" s="293"/>
      <c r="B87" s="294"/>
      <c r="C87" s="399"/>
      <c r="F87" s="1"/>
      <c r="G87" s="1"/>
      <c r="H87" s="1"/>
      <c r="N87" s="175"/>
      <c r="O87" s="280"/>
      <c r="P87" s="280"/>
      <c r="Q87" s="280"/>
      <c r="R87" s="281"/>
      <c r="S87" s="280"/>
      <c r="T87" s="280"/>
      <c r="U87" s="280"/>
      <c r="V87" s="280"/>
      <c r="W87" s="281"/>
      <c r="X87" s="280"/>
      <c r="Y87" s="280"/>
      <c r="Z87" s="280"/>
      <c r="AA87" s="280"/>
      <c r="AB87" s="281"/>
      <c r="AC87" s="1"/>
      <c r="AD87" s="1"/>
      <c r="AE87" s="1"/>
      <c r="AF87" s="1"/>
      <c r="AG87" s="81"/>
    </row>
  </sheetData>
  <autoFilter ref="A14:AG59"/>
  <mergeCells count="13">
    <mergeCell ref="A58:G58"/>
    <mergeCell ref="B59:G59"/>
    <mergeCell ref="A1:G1"/>
    <mergeCell ref="A2:G2"/>
    <mergeCell ref="X13:AB13"/>
    <mergeCell ref="A3:G3"/>
    <mergeCell ref="B4:G4"/>
    <mergeCell ref="B13:G13"/>
    <mergeCell ref="S12:AB12"/>
    <mergeCell ref="S13:W13"/>
    <mergeCell ref="I12:R12"/>
    <mergeCell ref="I13:M13"/>
    <mergeCell ref="N13:R13"/>
  </mergeCells>
  <printOptions horizontalCentered="1"/>
  <pageMargins left="0.74803149606299202" right="0.59055118110236204" top="0.78740157480314998" bottom="3.7401574803149602" header="0.511811023622047" footer="3.4251968503937"/>
  <pageSetup paperSize="9" scale="95" fitToHeight="15" orientation="portrait" blackAndWhite="1" useFirstPageNumber="1" r:id="rId1"/>
  <headerFooter alignWithMargins="0">
    <oddHeader xml:space="preserve">&amp;C   </oddHeader>
    <oddFooter>&amp;C&amp;"Times New Roman,Bold"&amp;P</oddFooter>
  </headerFooter>
  <rowBreaks count="1" manualBreakCount="1">
    <brk id="33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3" transitionEvaluation="1">
    <tabColor rgb="FF92D050"/>
  </sheetPr>
  <dimension ref="A1:AG111"/>
  <sheetViews>
    <sheetView view="pageBreakPreview" topLeftCell="A3" zoomScaleNormal="98" zoomScaleSheetLayoutView="100" workbookViewId="0">
      <selection activeCell="J22" sqref="J22"/>
    </sheetView>
  </sheetViews>
  <sheetFormatPr defaultColWidth="11" defaultRowHeight="12.75" x14ac:dyDescent="0.2"/>
  <cols>
    <col min="1" max="1" width="6.42578125" style="369" customWidth="1"/>
    <col min="2" max="2" width="8.140625" style="56" customWidth="1"/>
    <col min="3" max="3" width="34.5703125" style="74" customWidth="1"/>
    <col min="4" max="4" width="10.85546875" style="11" customWidth="1"/>
    <col min="5" max="5" width="9.42578125" style="11" customWidth="1"/>
    <col min="6" max="6" width="11.7109375" style="10" bestFit="1" customWidth="1"/>
    <col min="7" max="7" width="8.5703125" style="10" customWidth="1"/>
    <col min="8" max="8" width="3.7109375" style="1326" customWidth="1"/>
    <col min="9" max="9" width="8.5703125" style="11" customWidth="1"/>
    <col min="10" max="10" width="8.42578125" style="10" customWidth="1"/>
    <col min="11" max="11" width="13.140625" style="11" customWidth="1"/>
    <col min="12" max="12" width="6" style="10" customWidth="1"/>
    <col min="13" max="13" width="13.42578125" style="11" customWidth="1"/>
    <col min="14" max="14" width="6.42578125" style="663" customWidth="1"/>
    <col min="15" max="15" width="10.7109375" style="663" customWidth="1"/>
    <col min="16" max="16" width="17.28515625" style="663" customWidth="1"/>
    <col min="17" max="17" width="5.7109375" style="663" customWidth="1"/>
    <col min="18" max="18" width="12.42578125" style="677" customWidth="1"/>
    <col min="19" max="19" width="11" style="663" customWidth="1"/>
    <col min="20" max="20" width="14.5703125" style="663" customWidth="1"/>
    <col min="21" max="21" width="5.7109375" style="663" customWidth="1"/>
    <col min="22" max="22" width="7.85546875" style="663" customWidth="1"/>
    <col min="23" max="23" width="12.7109375" style="677" customWidth="1"/>
    <col min="24" max="25" width="5.7109375" style="663" customWidth="1"/>
    <col min="26" max="26" width="11.7109375" style="663" customWidth="1"/>
    <col min="27" max="27" width="10.28515625" style="663" customWidth="1"/>
    <col min="28" max="28" width="11.140625" style="677" customWidth="1"/>
    <col min="29" max="29" width="5.7109375" style="663" customWidth="1"/>
    <col min="30" max="30" width="9.5703125" style="663" customWidth="1"/>
    <col min="31" max="31" width="8" style="663" customWidth="1"/>
    <col min="32" max="32" width="8.5703125" style="663" customWidth="1"/>
    <col min="33" max="33" width="10.28515625" style="677" customWidth="1"/>
    <col min="34" max="16384" width="11" style="674"/>
  </cols>
  <sheetData>
    <row r="1" spans="1:33" ht="14.1" customHeight="1" x14ac:dyDescent="0.2">
      <c r="A1" s="2025" t="s">
        <v>87</v>
      </c>
      <c r="B1" s="2025"/>
      <c r="C1" s="2025"/>
      <c r="D1" s="2025"/>
      <c r="E1" s="2025"/>
      <c r="F1" s="2025"/>
      <c r="G1" s="2025"/>
      <c r="H1" s="57"/>
      <c r="I1" s="240"/>
      <c r="J1" s="240"/>
      <c r="K1" s="240"/>
      <c r="L1" s="240"/>
      <c r="M1" s="240"/>
    </row>
    <row r="2" spans="1:33" ht="14.1" customHeight="1" x14ac:dyDescent="0.2">
      <c r="A2" s="2025" t="s">
        <v>88</v>
      </c>
      <c r="B2" s="2025"/>
      <c r="C2" s="2025"/>
      <c r="D2" s="2025"/>
      <c r="E2" s="2025"/>
      <c r="F2" s="2025"/>
      <c r="G2" s="2025"/>
      <c r="H2" s="57"/>
      <c r="I2" s="240"/>
      <c r="J2" s="240"/>
      <c r="K2" s="240"/>
      <c r="L2" s="240"/>
      <c r="M2" s="240"/>
    </row>
    <row r="3" spans="1:33" ht="14.1" customHeight="1" x14ac:dyDescent="0.2">
      <c r="A3" s="1992" t="s">
        <v>602</v>
      </c>
      <c r="B3" s="1992"/>
      <c r="C3" s="1992"/>
      <c r="D3" s="1992"/>
      <c r="E3" s="1992"/>
      <c r="F3" s="1992"/>
      <c r="G3" s="1992"/>
      <c r="H3" s="1338"/>
      <c r="I3" s="234"/>
      <c r="J3" s="654"/>
      <c r="K3" s="234"/>
      <c r="L3" s="654"/>
      <c r="M3" s="234"/>
    </row>
    <row r="4" spans="1:33" ht="14.1" customHeight="1" x14ac:dyDescent="0.25">
      <c r="A4" s="34"/>
      <c r="B4" s="1993"/>
      <c r="C4" s="1993"/>
      <c r="D4" s="1993"/>
      <c r="E4" s="1993"/>
      <c r="F4" s="1993"/>
      <c r="G4" s="1993"/>
      <c r="H4" s="1339"/>
      <c r="I4" s="234"/>
      <c r="J4" s="654"/>
      <c r="K4" s="234"/>
      <c r="L4" s="654"/>
      <c r="M4" s="234"/>
    </row>
    <row r="5" spans="1:33" ht="14.1" customHeight="1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78"/>
      <c r="I5" s="234"/>
      <c r="J5" s="654"/>
      <c r="K5" s="234"/>
      <c r="L5" s="654"/>
      <c r="M5" s="234"/>
    </row>
    <row r="6" spans="1:33" ht="13.9" customHeight="1" x14ac:dyDescent="0.2">
      <c r="A6" s="34"/>
      <c r="B6" s="38" t="s">
        <v>9</v>
      </c>
      <c r="C6" s="30" t="s">
        <v>10</v>
      </c>
      <c r="D6" s="39" t="s">
        <v>61</v>
      </c>
      <c r="E6" s="32">
        <v>2232201</v>
      </c>
      <c r="F6" s="32">
        <v>617540</v>
      </c>
      <c r="G6" s="32">
        <f>SUM(E6:F6)</f>
        <v>2849741</v>
      </c>
      <c r="H6" s="1340"/>
      <c r="I6" s="234"/>
      <c r="J6" s="654"/>
      <c r="K6" s="234"/>
      <c r="L6" s="654"/>
      <c r="M6" s="234"/>
    </row>
    <row r="7" spans="1:33" ht="14.1" customHeight="1" x14ac:dyDescent="0.2">
      <c r="A7" s="34"/>
      <c r="B7" s="38" t="s">
        <v>11</v>
      </c>
      <c r="C7" s="40" t="s">
        <v>12</v>
      </c>
      <c r="D7" s="41"/>
      <c r="E7" s="33"/>
      <c r="F7" s="33"/>
      <c r="G7" s="33"/>
      <c r="H7" s="78"/>
      <c r="I7" s="234"/>
      <c r="J7" s="234"/>
      <c r="K7" s="234"/>
      <c r="L7" s="234"/>
      <c r="M7" s="234"/>
    </row>
    <row r="8" spans="1:33" x14ac:dyDescent="0.2">
      <c r="A8" s="34"/>
      <c r="B8" s="38"/>
      <c r="C8" s="40" t="s">
        <v>118</v>
      </c>
      <c r="D8" s="41" t="s">
        <v>61</v>
      </c>
      <c r="E8" s="33">
        <f>G49</f>
        <v>55656</v>
      </c>
      <c r="F8" s="1239">
        <f>G79</f>
        <v>170884</v>
      </c>
      <c r="G8" s="33">
        <f>SUM(E8:F8)</f>
        <v>226540</v>
      </c>
      <c r="H8" s="78"/>
      <c r="I8" s="234"/>
      <c r="J8" s="234"/>
      <c r="K8" s="234"/>
      <c r="L8" s="234"/>
      <c r="M8" s="234"/>
    </row>
    <row r="9" spans="1:33" x14ac:dyDescent="0.2">
      <c r="A9" s="34"/>
      <c r="B9" s="42" t="s">
        <v>60</v>
      </c>
      <c r="C9" s="30" t="s">
        <v>26</v>
      </c>
      <c r="D9" s="43" t="s">
        <v>61</v>
      </c>
      <c r="E9" s="44">
        <f>SUM(E6:E8)</f>
        <v>2287857</v>
      </c>
      <c r="F9" s="44">
        <f>SUM(F6:F8)</f>
        <v>788424</v>
      </c>
      <c r="G9" s="44">
        <f>SUM(E9:F9)</f>
        <v>3076281</v>
      </c>
      <c r="H9" s="1340"/>
      <c r="I9" s="234"/>
      <c r="J9" s="234"/>
      <c r="K9" s="234"/>
      <c r="L9" s="234"/>
      <c r="M9" s="234"/>
    </row>
    <row r="10" spans="1:33" ht="14.1" customHeight="1" x14ac:dyDescent="0.2">
      <c r="A10" s="34"/>
      <c r="B10" s="38"/>
      <c r="C10" s="30"/>
      <c r="D10" s="31"/>
      <c r="E10" s="31"/>
      <c r="F10" s="39"/>
      <c r="G10" s="31"/>
      <c r="H10" s="1340"/>
      <c r="I10" s="234"/>
      <c r="J10" s="234"/>
      <c r="K10" s="234"/>
      <c r="L10" s="234"/>
      <c r="M10" s="234"/>
    </row>
    <row r="11" spans="1:33" ht="14.1" customHeight="1" x14ac:dyDescent="0.2">
      <c r="A11" s="32"/>
      <c r="B11" s="78" t="s">
        <v>27</v>
      </c>
      <c r="C11" s="31" t="s">
        <v>28</v>
      </c>
      <c r="D11" s="31"/>
      <c r="E11" s="31"/>
      <c r="F11" s="39"/>
      <c r="G11" s="31"/>
      <c r="H11" s="1340"/>
      <c r="I11" s="60"/>
      <c r="J11" s="60"/>
      <c r="K11" s="60"/>
      <c r="L11" s="60"/>
      <c r="M11" s="60"/>
    </row>
    <row r="12" spans="1:33" s="417" customFormat="1" x14ac:dyDescent="0.2">
      <c r="A12" s="2"/>
      <c r="B12" s="3"/>
      <c r="C12" s="378"/>
      <c r="D12" s="1153"/>
      <c r="E12" s="1153"/>
      <c r="F12" s="1153"/>
      <c r="G12" s="1153"/>
      <c r="H12" s="363"/>
      <c r="I12" s="2030"/>
      <c r="J12" s="2030"/>
      <c r="K12" s="2030"/>
      <c r="L12" s="2030"/>
      <c r="M12" s="2035"/>
      <c r="N12" s="2030"/>
      <c r="O12" s="2030"/>
      <c r="P12" s="2030"/>
      <c r="Q12" s="2030"/>
      <c r="R12" s="2030"/>
      <c r="S12" s="2030"/>
      <c r="T12" s="2030"/>
      <c r="U12" s="2030"/>
      <c r="V12" s="2030"/>
      <c r="W12" s="2030"/>
      <c r="X12" s="2031"/>
      <c r="Y12" s="2031"/>
      <c r="Z12" s="2031"/>
      <c r="AA12" s="2031"/>
      <c r="AB12" s="2031"/>
    </row>
    <row r="13" spans="1:33" s="417" customFormat="1" ht="13.5" thickBot="1" x14ac:dyDescent="0.25">
      <c r="A13" s="46"/>
      <c r="B13" s="1994" t="s">
        <v>112</v>
      </c>
      <c r="C13" s="1994"/>
      <c r="D13" s="1994"/>
      <c r="E13" s="1994"/>
      <c r="F13" s="1994"/>
      <c r="G13" s="1994"/>
      <c r="H13" s="1341"/>
      <c r="I13" s="2032"/>
      <c r="J13" s="2032"/>
      <c r="K13" s="2032"/>
      <c r="L13" s="2032"/>
      <c r="M13" s="2033"/>
      <c r="N13" s="2032"/>
      <c r="O13" s="2032"/>
      <c r="P13" s="2032"/>
      <c r="Q13" s="2032"/>
      <c r="R13" s="2032"/>
      <c r="S13" s="2032"/>
      <c r="T13" s="2032"/>
      <c r="U13" s="2032"/>
      <c r="V13" s="2032"/>
      <c r="W13" s="2032"/>
      <c r="X13" s="2034"/>
      <c r="Y13" s="2034"/>
      <c r="Z13" s="2034"/>
      <c r="AA13" s="2034"/>
      <c r="AB13" s="2034"/>
    </row>
    <row r="14" spans="1:33" s="417" customFormat="1" ht="14.25" thickTop="1" thickBot="1" x14ac:dyDescent="0.25">
      <c r="A14" s="46"/>
      <c r="B14" s="370"/>
      <c r="C14" s="370" t="s">
        <v>29</v>
      </c>
      <c r="D14" s="370"/>
      <c r="E14" s="370" t="s">
        <v>62</v>
      </c>
      <c r="F14" s="370" t="s">
        <v>123</v>
      </c>
      <c r="G14" s="47" t="s">
        <v>121</v>
      </c>
      <c r="H14" s="78"/>
      <c r="I14" s="421"/>
      <c r="J14" s="421"/>
      <c r="K14" s="421"/>
      <c r="L14" s="421"/>
      <c r="M14" s="420"/>
      <c r="N14" s="421"/>
      <c r="O14" s="421"/>
      <c r="P14" s="421"/>
      <c r="Q14" s="421"/>
      <c r="R14" s="420"/>
      <c r="S14" s="421"/>
      <c r="T14" s="421"/>
      <c r="U14" s="421"/>
      <c r="V14" s="421"/>
      <c r="W14" s="420"/>
      <c r="X14" s="422"/>
      <c r="Y14" s="422"/>
      <c r="Z14" s="422"/>
      <c r="AA14" s="422"/>
      <c r="AB14" s="423"/>
    </row>
    <row r="15" spans="1:33" ht="16.149999999999999" customHeight="1" thickTop="1" x14ac:dyDescent="0.2">
      <c r="A15" s="12"/>
      <c r="B15" s="13"/>
      <c r="C15" s="1735" t="s">
        <v>63</v>
      </c>
      <c r="D15" s="15"/>
      <c r="E15" s="15"/>
      <c r="F15" s="15"/>
      <c r="G15" s="15"/>
      <c r="H15" s="1366"/>
      <c r="I15" s="663"/>
      <c r="J15" s="663"/>
      <c r="K15" s="663"/>
      <c r="L15" s="663"/>
      <c r="M15" s="663"/>
      <c r="R15" s="663"/>
      <c r="W15" s="663"/>
      <c r="AB15" s="663"/>
      <c r="AC15" s="674"/>
      <c r="AD15" s="674"/>
      <c r="AE15" s="674"/>
      <c r="AF15" s="674"/>
      <c r="AG15" s="674"/>
    </row>
    <row r="16" spans="1:33" ht="13.15" customHeight="1" x14ac:dyDescent="0.2">
      <c r="A16" s="12" t="s">
        <v>64</v>
      </c>
      <c r="B16" s="18">
        <v>2210</v>
      </c>
      <c r="C16" s="19" t="s">
        <v>89</v>
      </c>
      <c r="D16" s="16"/>
      <c r="E16" s="16"/>
      <c r="F16" s="16"/>
      <c r="G16" s="16"/>
      <c r="H16" s="1366"/>
      <c r="I16" s="663"/>
      <c r="J16" s="663"/>
      <c r="K16" s="663"/>
      <c r="L16" s="663"/>
      <c r="M16" s="663"/>
      <c r="R16" s="663"/>
      <c r="W16" s="663"/>
      <c r="AB16" s="663"/>
      <c r="AC16" s="674"/>
      <c r="AD16" s="674"/>
      <c r="AE16" s="674"/>
      <c r="AF16" s="674"/>
      <c r="AG16" s="674"/>
    </row>
    <row r="17" spans="1:33" ht="13.15" customHeight="1" x14ac:dyDescent="0.2">
      <c r="A17" s="12"/>
      <c r="B17" s="20">
        <v>1</v>
      </c>
      <c r="C17" s="21" t="s">
        <v>90</v>
      </c>
      <c r="D17" s="16"/>
      <c r="E17" s="16"/>
      <c r="F17" s="16"/>
      <c r="G17" s="16"/>
      <c r="H17" s="1366"/>
      <c r="I17" s="663"/>
      <c r="J17" s="663"/>
      <c r="K17" s="663"/>
      <c r="L17" s="663"/>
      <c r="M17" s="663"/>
      <c r="R17" s="663"/>
      <c r="W17" s="663"/>
      <c r="AB17" s="663"/>
      <c r="AC17" s="674"/>
      <c r="AD17" s="674"/>
      <c r="AE17" s="674"/>
      <c r="AF17" s="674"/>
      <c r="AG17" s="674"/>
    </row>
    <row r="18" spans="1:33" x14ac:dyDescent="0.2">
      <c r="A18" s="13" t="s">
        <v>627</v>
      </c>
      <c r="B18" s="24">
        <v>1.2</v>
      </c>
      <c r="C18" s="14" t="s">
        <v>786</v>
      </c>
      <c r="D18" s="23"/>
      <c r="E18" s="23"/>
      <c r="F18" s="23"/>
      <c r="G18" s="23"/>
      <c r="H18" s="1368"/>
      <c r="I18" s="663"/>
      <c r="J18" s="663"/>
      <c r="K18" s="663"/>
      <c r="L18" s="663"/>
      <c r="M18" s="663"/>
      <c r="R18" s="663"/>
      <c r="W18" s="663"/>
      <c r="AB18" s="663"/>
      <c r="AC18" s="674"/>
      <c r="AD18" s="674"/>
      <c r="AE18" s="674"/>
      <c r="AF18" s="674"/>
      <c r="AG18" s="674"/>
    </row>
    <row r="19" spans="1:33" x14ac:dyDescent="0.2">
      <c r="A19" s="12"/>
      <c r="B19" s="342">
        <v>64</v>
      </c>
      <c r="C19" s="22" t="s">
        <v>787</v>
      </c>
      <c r="D19" s="23"/>
      <c r="E19" s="23"/>
      <c r="F19" s="23"/>
      <c r="G19" s="23"/>
      <c r="H19" s="1368"/>
      <c r="I19" s="663"/>
      <c r="J19" s="663"/>
      <c r="K19" s="663"/>
      <c r="L19" s="663"/>
      <c r="M19" s="663"/>
      <c r="R19" s="663"/>
      <c r="W19" s="663"/>
      <c r="AB19" s="663"/>
      <c r="AC19" s="674"/>
      <c r="AD19" s="674"/>
      <c r="AE19" s="674"/>
      <c r="AF19" s="674"/>
      <c r="AG19" s="674"/>
    </row>
    <row r="20" spans="1:33" x14ac:dyDescent="0.2">
      <c r="A20" s="12"/>
      <c r="B20" s="341" t="s">
        <v>344</v>
      </c>
      <c r="C20" s="22" t="s">
        <v>788</v>
      </c>
      <c r="D20" s="23"/>
      <c r="E20" s="23">
        <v>1</v>
      </c>
      <c r="F20" s="1365">
        <v>0</v>
      </c>
      <c r="G20" s="23">
        <v>1</v>
      </c>
      <c r="H20" s="1368" t="s">
        <v>620</v>
      </c>
      <c r="I20" s="663"/>
      <c r="J20" s="663"/>
      <c r="K20" s="663"/>
      <c r="L20" s="663"/>
      <c r="M20" s="663"/>
      <c r="R20" s="663"/>
      <c r="W20" s="663"/>
      <c r="AB20" s="663"/>
      <c r="AC20" s="674"/>
      <c r="AD20" s="674"/>
      <c r="AE20" s="674"/>
      <c r="AF20" s="674"/>
      <c r="AG20" s="674"/>
    </row>
    <row r="21" spans="1:33" x14ac:dyDescent="0.2">
      <c r="A21" s="12" t="s">
        <v>60</v>
      </c>
      <c r="B21" s="342">
        <v>64</v>
      </c>
      <c r="C21" s="22" t="s">
        <v>787</v>
      </c>
      <c r="D21" s="23"/>
      <c r="E21" s="25">
        <v>1</v>
      </c>
      <c r="F21" s="1365">
        <v>0</v>
      </c>
      <c r="G21" s="25">
        <v>1</v>
      </c>
      <c r="H21" s="1368"/>
      <c r="I21" s="663"/>
      <c r="J21" s="663"/>
      <c r="K21" s="663"/>
      <c r="L21" s="663"/>
      <c r="M21" s="663"/>
      <c r="R21" s="663"/>
      <c r="W21" s="663"/>
      <c r="AB21" s="663"/>
      <c r="AC21" s="674"/>
      <c r="AD21" s="674"/>
      <c r="AE21" s="674"/>
      <c r="AF21" s="674"/>
      <c r="AG21" s="674"/>
    </row>
    <row r="22" spans="1:33" x14ac:dyDescent="0.2">
      <c r="A22" s="12" t="s">
        <v>60</v>
      </c>
      <c r="B22" s="24">
        <v>1.2</v>
      </c>
      <c r="C22" s="14" t="s">
        <v>786</v>
      </c>
      <c r="D22" s="23"/>
      <c r="E22" s="340">
        <v>1</v>
      </c>
      <c r="F22" s="1365">
        <v>0</v>
      </c>
      <c r="G22" s="340">
        <v>1</v>
      </c>
      <c r="H22" s="1368"/>
      <c r="I22" s="663"/>
      <c r="J22" s="663"/>
      <c r="K22" s="663"/>
      <c r="L22" s="663"/>
      <c r="M22" s="663"/>
      <c r="R22" s="663"/>
      <c r="W22" s="663"/>
      <c r="AB22" s="663"/>
      <c r="AC22" s="674"/>
      <c r="AD22" s="674"/>
      <c r="AE22" s="674"/>
      <c r="AF22" s="674"/>
      <c r="AG22" s="674"/>
    </row>
    <row r="23" spans="1:33" ht="8.4499999999999993" customHeight="1" x14ac:dyDescent="0.2">
      <c r="A23" s="12"/>
      <c r="B23" s="24"/>
      <c r="C23" s="14"/>
      <c r="D23" s="23"/>
      <c r="E23" s="23"/>
      <c r="F23" s="23"/>
      <c r="G23" s="23"/>
      <c r="H23" s="1368"/>
      <c r="I23" s="663"/>
      <c r="J23" s="663"/>
      <c r="K23" s="663"/>
      <c r="L23" s="663"/>
      <c r="M23" s="663"/>
      <c r="R23" s="663"/>
      <c r="W23" s="663"/>
      <c r="AB23" s="663"/>
      <c r="AC23" s="674"/>
      <c r="AD23" s="674"/>
      <c r="AE23" s="674"/>
      <c r="AF23" s="674"/>
      <c r="AG23" s="674"/>
    </row>
    <row r="24" spans="1:33" ht="13.15" customHeight="1" x14ac:dyDescent="0.2">
      <c r="A24" s="12"/>
      <c r="B24" s="24">
        <v>1.8</v>
      </c>
      <c r="C24" s="14" t="s">
        <v>21</v>
      </c>
      <c r="D24" s="17"/>
      <c r="E24" s="16"/>
      <c r="F24" s="16"/>
      <c r="G24" s="16"/>
      <c r="H24" s="1366"/>
      <c r="I24" s="663"/>
      <c r="J24" s="663"/>
      <c r="K24" s="663"/>
      <c r="L24" s="663"/>
      <c r="M24" s="663"/>
      <c r="R24" s="663"/>
      <c r="W24" s="663"/>
      <c r="AB24" s="663"/>
      <c r="AC24" s="674"/>
      <c r="AD24" s="674"/>
      <c r="AE24" s="674"/>
      <c r="AF24" s="674"/>
      <c r="AG24" s="674"/>
    </row>
    <row r="25" spans="1:33" ht="13.15" customHeight="1" x14ac:dyDescent="0.2">
      <c r="A25" s="12"/>
      <c r="B25" s="26" t="s">
        <v>135</v>
      </c>
      <c r="C25" s="22" t="s">
        <v>67</v>
      </c>
      <c r="D25" s="23"/>
      <c r="E25" s="23"/>
      <c r="F25" s="23"/>
      <c r="G25" s="23"/>
      <c r="H25" s="1368"/>
      <c r="I25" s="663"/>
      <c r="J25" s="663"/>
      <c r="K25" s="663"/>
      <c r="L25" s="663"/>
      <c r="M25" s="663"/>
      <c r="R25" s="663"/>
      <c r="W25" s="663"/>
      <c r="AB25" s="663"/>
      <c r="AC25" s="674"/>
      <c r="AD25" s="674"/>
      <c r="AE25" s="674"/>
      <c r="AF25" s="674"/>
      <c r="AG25" s="674"/>
    </row>
    <row r="26" spans="1:33" ht="13.15" customHeight="1" x14ac:dyDescent="0.2">
      <c r="A26" s="12"/>
      <c r="B26" s="341" t="s">
        <v>331</v>
      </c>
      <c r="C26" s="22" t="s">
        <v>759</v>
      </c>
      <c r="D26" s="525"/>
      <c r="E26" s="386">
        <v>10000</v>
      </c>
      <c r="F26" s="1460">
        <v>0</v>
      </c>
      <c r="G26" s="386">
        <f t="shared" ref="G26" si="0">SUM(E26:F26)</f>
        <v>10000</v>
      </c>
      <c r="H26" s="1275" t="s">
        <v>622</v>
      </c>
      <c r="I26" s="663"/>
      <c r="J26" s="663"/>
      <c r="K26" s="663"/>
      <c r="L26" s="663"/>
      <c r="M26" s="677"/>
      <c r="R26" s="663"/>
      <c r="W26" s="663"/>
      <c r="AB26" s="663"/>
      <c r="AC26" s="674"/>
      <c r="AD26" s="674"/>
      <c r="AE26" s="674"/>
      <c r="AF26" s="674"/>
      <c r="AG26" s="674"/>
    </row>
    <row r="27" spans="1:33" ht="13.15" customHeight="1" x14ac:dyDescent="0.2">
      <c r="A27" s="12" t="s">
        <v>60</v>
      </c>
      <c r="B27" s="26" t="s">
        <v>135</v>
      </c>
      <c r="C27" s="22" t="s">
        <v>67</v>
      </c>
      <c r="D27" s="23"/>
      <c r="E27" s="386">
        <f>SUM(E26:E26)</f>
        <v>10000</v>
      </c>
      <c r="F27" s="1365">
        <f>SUM(F26:F26)</f>
        <v>0</v>
      </c>
      <c r="G27" s="340">
        <f>SUM(G26:G26)</f>
        <v>10000</v>
      </c>
      <c r="H27" s="1368"/>
      <c r="I27" s="663"/>
      <c r="J27" s="663"/>
      <c r="K27" s="663"/>
      <c r="L27" s="663"/>
      <c r="M27" s="663"/>
      <c r="R27" s="663"/>
      <c r="W27" s="663"/>
      <c r="AB27" s="663"/>
      <c r="AC27" s="674"/>
      <c r="AD27" s="674"/>
      <c r="AE27" s="674"/>
      <c r="AF27" s="674"/>
      <c r="AG27" s="674"/>
    </row>
    <row r="28" spans="1:33" x14ac:dyDescent="0.2">
      <c r="A28" s="12" t="s">
        <v>60</v>
      </c>
      <c r="B28" s="24">
        <v>1.8</v>
      </c>
      <c r="C28" s="14" t="s">
        <v>21</v>
      </c>
      <c r="D28" s="23"/>
      <c r="E28" s="386">
        <f>E27</f>
        <v>10000</v>
      </c>
      <c r="F28" s="1365">
        <f t="shared" ref="F28:G29" si="1">F27</f>
        <v>0</v>
      </c>
      <c r="G28" s="386">
        <f t="shared" si="1"/>
        <v>10000</v>
      </c>
      <c r="H28" s="1368"/>
      <c r="I28" s="663"/>
      <c r="J28" s="663"/>
      <c r="K28" s="663"/>
      <c r="L28" s="663"/>
      <c r="M28" s="663"/>
      <c r="R28" s="663"/>
      <c r="W28" s="663"/>
      <c r="AB28" s="663"/>
      <c r="AC28" s="674"/>
      <c r="AD28" s="674"/>
      <c r="AE28" s="674"/>
      <c r="AF28" s="674"/>
      <c r="AG28" s="674"/>
    </row>
    <row r="29" spans="1:33" x14ac:dyDescent="0.2">
      <c r="A29" s="12" t="s">
        <v>60</v>
      </c>
      <c r="B29" s="20">
        <v>1</v>
      </c>
      <c r="C29" s="21" t="s">
        <v>90</v>
      </c>
      <c r="D29" s="23"/>
      <c r="E29" s="386">
        <f>E28+E22</f>
        <v>10001</v>
      </c>
      <c r="F29" s="1365">
        <f t="shared" si="1"/>
        <v>0</v>
      </c>
      <c r="G29" s="386">
        <f>G28+G22</f>
        <v>10001</v>
      </c>
      <c r="H29" s="1368"/>
      <c r="I29" s="663"/>
      <c r="J29" s="663"/>
      <c r="K29" s="663"/>
      <c r="L29" s="663"/>
      <c r="M29" s="663"/>
      <c r="R29" s="663"/>
      <c r="W29" s="663"/>
      <c r="AB29" s="663"/>
      <c r="AC29" s="674"/>
      <c r="AD29" s="674"/>
      <c r="AE29" s="674"/>
      <c r="AF29" s="674"/>
      <c r="AG29" s="674"/>
    </row>
    <row r="30" spans="1:33" ht="7.9" customHeight="1" x14ac:dyDescent="0.2">
      <c r="A30" s="12"/>
      <c r="B30" s="20"/>
      <c r="C30" s="22"/>
      <c r="D30" s="23"/>
      <c r="E30" s="23"/>
      <c r="F30" s="1334"/>
      <c r="G30" s="23"/>
      <c r="H30" s="1368"/>
      <c r="I30" s="663"/>
      <c r="J30" s="663"/>
      <c r="K30" s="663"/>
      <c r="L30" s="663"/>
      <c r="M30" s="663"/>
      <c r="R30" s="663"/>
      <c r="W30" s="663"/>
      <c r="AB30" s="663"/>
      <c r="AC30" s="674"/>
      <c r="AD30" s="674"/>
      <c r="AE30" s="674"/>
      <c r="AF30" s="674"/>
      <c r="AG30" s="674"/>
    </row>
    <row r="31" spans="1:33" x14ac:dyDescent="0.2">
      <c r="A31" s="12"/>
      <c r="B31" s="20">
        <v>3</v>
      </c>
      <c r="C31" s="22" t="s">
        <v>335</v>
      </c>
      <c r="D31" s="17"/>
      <c r="E31" s="17"/>
      <c r="F31" s="1329"/>
      <c r="G31" s="17"/>
      <c r="H31" s="1367"/>
      <c r="I31" s="700"/>
      <c r="J31" s="663"/>
      <c r="K31" s="663"/>
      <c r="L31" s="663"/>
      <c r="M31" s="663"/>
      <c r="R31" s="663"/>
      <c r="W31" s="663"/>
      <c r="AB31" s="663"/>
      <c r="AC31" s="674"/>
      <c r="AD31" s="674"/>
      <c r="AE31" s="674"/>
      <c r="AF31" s="674"/>
      <c r="AG31" s="674"/>
    </row>
    <row r="32" spans="1:33" ht="13.15" customHeight="1" x14ac:dyDescent="0.2">
      <c r="A32" s="12"/>
      <c r="B32" s="24">
        <v>3.8</v>
      </c>
      <c r="C32" s="14" t="s">
        <v>21</v>
      </c>
      <c r="D32" s="23"/>
      <c r="E32" s="23"/>
      <c r="F32" s="1334"/>
      <c r="G32" s="23"/>
      <c r="H32" s="1368"/>
      <c r="I32" s="663"/>
      <c r="J32" s="663"/>
      <c r="K32" s="663"/>
      <c r="L32" s="663"/>
      <c r="M32" s="663"/>
      <c r="R32" s="663"/>
      <c r="W32" s="663"/>
      <c r="AB32" s="663"/>
      <c r="AC32" s="674"/>
      <c r="AD32" s="674"/>
      <c r="AE32" s="674"/>
      <c r="AF32" s="674"/>
      <c r="AG32" s="674"/>
    </row>
    <row r="33" spans="1:33" ht="13.15" customHeight="1" x14ac:dyDescent="0.2">
      <c r="A33" s="12"/>
      <c r="B33" s="26" t="s">
        <v>336</v>
      </c>
      <c r="C33" s="22" t="s">
        <v>337</v>
      </c>
      <c r="D33" s="23"/>
      <c r="E33" s="23"/>
      <c r="F33" s="1334"/>
      <c r="G33" s="23"/>
      <c r="H33" s="1368"/>
      <c r="I33" s="663"/>
      <c r="J33" s="663"/>
      <c r="K33" s="663"/>
      <c r="L33" s="663"/>
      <c r="M33" s="663"/>
      <c r="R33" s="663"/>
      <c r="W33" s="663"/>
      <c r="AB33" s="663"/>
      <c r="AC33" s="674"/>
      <c r="AD33" s="674"/>
      <c r="AE33" s="674"/>
      <c r="AF33" s="674"/>
      <c r="AG33" s="674"/>
    </row>
    <row r="34" spans="1:33" ht="13.15" customHeight="1" x14ac:dyDescent="0.2">
      <c r="A34" s="12"/>
      <c r="B34" s="26" t="s">
        <v>44</v>
      </c>
      <c r="C34" s="22" t="s">
        <v>338</v>
      </c>
      <c r="D34" s="23"/>
      <c r="E34" s="23"/>
      <c r="F34" s="1334"/>
      <c r="G34" s="23"/>
      <c r="H34" s="1368"/>
      <c r="I34" s="663"/>
      <c r="J34" s="663"/>
      <c r="K34" s="663"/>
      <c r="L34" s="663"/>
      <c r="M34" s="663"/>
      <c r="R34" s="663"/>
      <c r="W34" s="663"/>
      <c r="AB34" s="663"/>
      <c r="AC34" s="674"/>
      <c r="AD34" s="674"/>
      <c r="AE34" s="674"/>
      <c r="AF34" s="674"/>
      <c r="AG34" s="674"/>
    </row>
    <row r="35" spans="1:33" s="358" customFormat="1" ht="13.15" customHeight="1" x14ac:dyDescent="0.2">
      <c r="A35" s="12"/>
      <c r="B35" s="341" t="s">
        <v>339</v>
      </c>
      <c r="C35" s="22" t="s">
        <v>69</v>
      </c>
      <c r="D35" s="382"/>
      <c r="E35" s="386">
        <v>30000</v>
      </c>
      <c r="F35" s="1365">
        <v>0</v>
      </c>
      <c r="G35" s="386">
        <f>SUM(E35:F35)</f>
        <v>30000</v>
      </c>
      <c r="H35" s="1275" t="s">
        <v>660</v>
      </c>
      <c r="I35" s="357"/>
      <c r="J35" s="357"/>
      <c r="K35" s="357"/>
      <c r="L35" s="357"/>
      <c r="M35" s="713"/>
      <c r="N35" s="357"/>
      <c r="O35" s="357"/>
      <c r="P35" s="357"/>
      <c r="Q35" s="357"/>
      <c r="R35" s="357"/>
      <c r="S35" s="357"/>
      <c r="T35" s="357"/>
      <c r="U35" s="357"/>
      <c r="V35" s="357"/>
      <c r="W35" s="357"/>
      <c r="X35" s="357"/>
      <c r="Y35" s="357"/>
      <c r="Z35" s="357"/>
      <c r="AA35" s="357"/>
      <c r="AB35" s="357"/>
    </row>
    <row r="36" spans="1:33" ht="13.15" customHeight="1" x14ac:dyDescent="0.2">
      <c r="A36" s="12" t="s">
        <v>60</v>
      </c>
      <c r="B36" s="26" t="s">
        <v>336</v>
      </c>
      <c r="C36" s="22" t="s">
        <v>337</v>
      </c>
      <c r="D36" s="382"/>
      <c r="E36" s="386">
        <f t="shared" ref="E36:G36" si="2">SUM(E35:E35)</f>
        <v>30000</v>
      </c>
      <c r="F36" s="1365">
        <f t="shared" si="2"/>
        <v>0</v>
      </c>
      <c r="G36" s="386">
        <f t="shared" si="2"/>
        <v>30000</v>
      </c>
      <c r="H36" s="1275"/>
      <c r="I36" s="663"/>
      <c r="J36" s="663"/>
      <c r="K36" s="663"/>
      <c r="L36" s="663"/>
      <c r="M36" s="677"/>
      <c r="R36" s="663"/>
      <c r="W36" s="663"/>
      <c r="AB36" s="663"/>
      <c r="AC36" s="674"/>
      <c r="AD36" s="674"/>
      <c r="AE36" s="674"/>
      <c r="AF36" s="674"/>
      <c r="AG36" s="674"/>
    </row>
    <row r="37" spans="1:33" ht="13.15" customHeight="1" x14ac:dyDescent="0.2">
      <c r="A37" s="12" t="s">
        <v>60</v>
      </c>
      <c r="B37" s="24">
        <v>3.8</v>
      </c>
      <c r="C37" s="14" t="s">
        <v>21</v>
      </c>
      <c r="D37" s="382"/>
      <c r="E37" s="383">
        <f t="shared" ref="E37:G37" si="3">E35</f>
        <v>30000</v>
      </c>
      <c r="F37" s="1259">
        <f t="shared" si="3"/>
        <v>0</v>
      </c>
      <c r="G37" s="383">
        <f t="shared" si="3"/>
        <v>30000</v>
      </c>
      <c r="H37" s="1275"/>
      <c r="I37" s="663"/>
      <c r="J37" s="663"/>
      <c r="K37" s="663"/>
      <c r="L37" s="663"/>
      <c r="M37" s="663"/>
      <c r="R37" s="663"/>
      <c r="W37" s="663"/>
      <c r="AB37" s="663"/>
      <c r="AC37" s="674"/>
      <c r="AD37" s="674"/>
      <c r="AE37" s="674"/>
      <c r="AF37" s="674"/>
      <c r="AG37" s="674"/>
    </row>
    <row r="38" spans="1:33" ht="13.15" customHeight="1" x14ac:dyDescent="0.2">
      <c r="A38" s="1736" t="s">
        <v>60</v>
      </c>
      <c r="B38" s="1737">
        <v>3</v>
      </c>
      <c r="C38" s="1738" t="s">
        <v>340</v>
      </c>
      <c r="D38" s="386"/>
      <c r="E38" s="383">
        <f>E37</f>
        <v>30000</v>
      </c>
      <c r="F38" s="1259">
        <f t="shared" ref="F38:G38" si="4">F37</f>
        <v>0</v>
      </c>
      <c r="G38" s="383">
        <f t="shared" si="4"/>
        <v>30000</v>
      </c>
      <c r="H38" s="1275"/>
      <c r="I38" s="663"/>
      <c r="J38" s="663"/>
      <c r="K38" s="663"/>
      <c r="L38" s="663"/>
      <c r="M38" s="663"/>
      <c r="R38" s="663"/>
      <c r="W38" s="663"/>
      <c r="AB38" s="663"/>
      <c r="AC38" s="674"/>
      <c r="AD38" s="674"/>
      <c r="AE38" s="674"/>
      <c r="AF38" s="674"/>
      <c r="AG38" s="674"/>
    </row>
    <row r="39" spans="1:33" ht="9.6" customHeight="1" x14ac:dyDescent="0.2">
      <c r="A39" s="12"/>
      <c r="B39" s="20"/>
      <c r="C39" s="22"/>
      <c r="D39" s="23"/>
      <c r="E39" s="23"/>
      <c r="F39" s="1334"/>
      <c r="G39" s="23"/>
      <c r="H39" s="1368"/>
      <c r="I39" s="663"/>
      <c r="J39" s="663"/>
      <c r="K39" s="663"/>
      <c r="L39" s="663"/>
      <c r="M39" s="663"/>
      <c r="R39" s="663"/>
      <c r="W39" s="663"/>
      <c r="AB39" s="663"/>
      <c r="AC39" s="674"/>
      <c r="AD39" s="674"/>
      <c r="AE39" s="674"/>
      <c r="AF39" s="674"/>
      <c r="AG39" s="674"/>
    </row>
    <row r="40" spans="1:33" ht="14.65" customHeight="1" x14ac:dyDescent="0.2">
      <c r="A40" s="12"/>
      <c r="B40" s="20">
        <v>6</v>
      </c>
      <c r="C40" s="22" t="s">
        <v>342</v>
      </c>
      <c r="D40" s="17"/>
      <c r="E40" s="16"/>
      <c r="F40" s="1335"/>
      <c r="G40" s="16"/>
      <c r="H40" s="1366"/>
      <c r="I40" s="663"/>
      <c r="J40" s="663"/>
      <c r="K40" s="663"/>
      <c r="L40" s="663"/>
      <c r="M40" s="663"/>
      <c r="R40" s="663"/>
      <c r="W40" s="663"/>
      <c r="AB40" s="663"/>
      <c r="AC40" s="674"/>
      <c r="AD40" s="674"/>
      <c r="AE40" s="674"/>
      <c r="AF40" s="674"/>
      <c r="AG40" s="674"/>
    </row>
    <row r="41" spans="1:33" ht="27.95" customHeight="1" x14ac:dyDescent="0.2">
      <c r="A41" s="12"/>
      <c r="B41" s="24">
        <v>6.1070000000000002</v>
      </c>
      <c r="C41" s="14" t="s">
        <v>343</v>
      </c>
      <c r="D41" s="23"/>
      <c r="E41" s="23"/>
      <c r="F41" s="1334"/>
      <c r="G41" s="23"/>
      <c r="H41" s="1368"/>
      <c r="I41" s="663"/>
      <c r="J41" s="663"/>
      <c r="K41" s="663"/>
      <c r="L41" s="663"/>
      <c r="M41" s="663"/>
      <c r="R41" s="663"/>
      <c r="W41" s="663"/>
      <c r="AB41" s="663"/>
      <c r="AC41" s="674"/>
      <c r="AD41" s="674"/>
      <c r="AE41" s="674"/>
      <c r="AF41" s="674"/>
      <c r="AG41" s="674"/>
    </row>
    <row r="42" spans="1:33" ht="27.95" customHeight="1" x14ac:dyDescent="0.2">
      <c r="A42" s="13"/>
      <c r="B42" s="342">
        <v>17</v>
      </c>
      <c r="C42" s="22" t="s">
        <v>327</v>
      </c>
      <c r="D42" s="380"/>
      <c r="E42" s="380"/>
      <c r="F42" s="1334"/>
      <c r="G42" s="380"/>
      <c r="H42" s="1275"/>
      <c r="I42" s="663"/>
      <c r="J42" s="663"/>
      <c r="K42" s="663"/>
      <c r="L42" s="663"/>
      <c r="M42" s="677"/>
      <c r="W42" s="663"/>
      <c r="AC42" s="674"/>
      <c r="AD42" s="674"/>
      <c r="AE42" s="674"/>
      <c r="AF42" s="674"/>
      <c r="AG42" s="674"/>
    </row>
    <row r="43" spans="1:33" s="358" customFormat="1" x14ac:dyDescent="0.2">
      <c r="A43" s="13" t="s">
        <v>627</v>
      </c>
      <c r="B43" s="1731" t="s">
        <v>573</v>
      </c>
      <c r="C43" s="22" t="s">
        <v>760</v>
      </c>
      <c r="D43" s="382"/>
      <c r="E43" s="380">
        <v>1655</v>
      </c>
      <c r="F43" s="1334">
        <v>0</v>
      </c>
      <c r="G43" s="380">
        <f t="shared" ref="G43:G44" si="5">SUM(E43:F43)</f>
        <v>1655</v>
      </c>
      <c r="H43" s="1275" t="s">
        <v>622</v>
      </c>
      <c r="I43" s="357"/>
      <c r="J43" s="357"/>
      <c r="K43" s="357"/>
      <c r="L43" s="357"/>
      <c r="M43" s="357"/>
      <c r="N43" s="357"/>
      <c r="O43" s="357"/>
      <c r="P43" s="357"/>
      <c r="Q43" s="357"/>
      <c r="R43" s="713"/>
      <c r="S43" s="357"/>
      <c r="T43" s="357"/>
      <c r="U43" s="357"/>
      <c r="V43" s="357"/>
      <c r="W43" s="357"/>
      <c r="X43" s="357"/>
      <c r="Y43" s="357"/>
      <c r="Z43" s="357"/>
      <c r="AA43" s="357"/>
      <c r="AB43" s="713"/>
    </row>
    <row r="44" spans="1:33" s="358" customFormat="1" x14ac:dyDescent="0.2">
      <c r="A44" s="13" t="s">
        <v>627</v>
      </c>
      <c r="B44" s="1731" t="s">
        <v>757</v>
      </c>
      <c r="C44" s="22" t="s">
        <v>761</v>
      </c>
      <c r="D44" s="382"/>
      <c r="E44" s="380">
        <v>14000</v>
      </c>
      <c r="F44" s="1334">
        <v>0</v>
      </c>
      <c r="G44" s="380">
        <f t="shared" si="5"/>
        <v>14000</v>
      </c>
      <c r="H44" s="1275" t="s">
        <v>663</v>
      </c>
      <c r="I44" s="357"/>
      <c r="J44" s="357"/>
      <c r="K44" s="357"/>
      <c r="L44" s="357"/>
      <c r="M44" s="357"/>
      <c r="N44" s="357"/>
      <c r="O44" s="357"/>
      <c r="P44" s="357"/>
      <c r="Q44" s="357"/>
      <c r="R44" s="713"/>
      <c r="S44" s="357"/>
      <c r="T44" s="357"/>
      <c r="U44" s="357"/>
      <c r="V44" s="357"/>
      <c r="W44" s="357"/>
      <c r="X44" s="357"/>
      <c r="Y44" s="357"/>
      <c r="Z44" s="357"/>
      <c r="AA44" s="357"/>
      <c r="AB44" s="713"/>
    </row>
    <row r="45" spans="1:33" ht="27.95" customHeight="1" x14ac:dyDescent="0.2">
      <c r="A45" s="12" t="s">
        <v>60</v>
      </c>
      <c r="B45" s="342">
        <v>17</v>
      </c>
      <c r="C45" s="22" t="s">
        <v>327</v>
      </c>
      <c r="D45" s="382"/>
      <c r="E45" s="383">
        <f>E43+E44</f>
        <v>15655</v>
      </c>
      <c r="F45" s="1259">
        <f t="shared" ref="F45:G45" si="6">F43+F44</f>
        <v>0</v>
      </c>
      <c r="G45" s="383">
        <f t="shared" si="6"/>
        <v>15655</v>
      </c>
      <c r="H45" s="1275"/>
      <c r="I45" s="663"/>
      <c r="J45" s="663"/>
      <c r="K45" s="663"/>
      <c r="L45" s="663"/>
      <c r="M45" s="677"/>
      <c r="W45" s="663"/>
      <c r="AC45" s="674"/>
      <c r="AD45" s="674"/>
      <c r="AE45" s="674"/>
      <c r="AF45" s="674"/>
      <c r="AG45" s="674"/>
    </row>
    <row r="46" spans="1:33" ht="25.5" x14ac:dyDescent="0.2">
      <c r="A46" s="12" t="s">
        <v>60</v>
      </c>
      <c r="B46" s="24">
        <v>6.1070000000000002</v>
      </c>
      <c r="C46" s="14" t="s">
        <v>343</v>
      </c>
      <c r="D46" s="382"/>
      <c r="E46" s="386">
        <f>E45</f>
        <v>15655</v>
      </c>
      <c r="F46" s="1365">
        <f t="shared" ref="F46:G46" si="7">F45</f>
        <v>0</v>
      </c>
      <c r="G46" s="386">
        <f t="shared" si="7"/>
        <v>15655</v>
      </c>
      <c r="H46" s="1275"/>
      <c r="I46" s="663"/>
      <c r="J46" s="663"/>
      <c r="K46" s="663"/>
      <c r="L46" s="663"/>
      <c r="M46" s="663"/>
      <c r="R46" s="663"/>
      <c r="W46" s="663"/>
      <c r="AB46" s="663"/>
      <c r="AC46" s="674"/>
      <c r="AD46" s="674"/>
      <c r="AE46" s="674"/>
      <c r="AF46" s="674"/>
      <c r="AG46" s="674"/>
    </row>
    <row r="47" spans="1:33" x14ac:dyDescent="0.2">
      <c r="A47" s="12" t="s">
        <v>60</v>
      </c>
      <c r="B47" s="20">
        <v>6</v>
      </c>
      <c r="C47" s="22" t="s">
        <v>342</v>
      </c>
      <c r="D47" s="23"/>
      <c r="E47" s="380">
        <f>E46</f>
        <v>15655</v>
      </c>
      <c r="F47" s="1334">
        <f t="shared" ref="F47:G47" si="8">F46</f>
        <v>0</v>
      </c>
      <c r="G47" s="380">
        <f t="shared" si="8"/>
        <v>15655</v>
      </c>
      <c r="H47" s="1368"/>
      <c r="I47" s="663"/>
      <c r="J47" s="663"/>
      <c r="K47" s="663"/>
      <c r="L47" s="663"/>
      <c r="M47" s="663"/>
      <c r="R47" s="663"/>
      <c r="W47" s="663"/>
      <c r="AB47" s="663"/>
      <c r="AC47" s="674"/>
      <c r="AD47" s="674"/>
      <c r="AE47" s="674"/>
      <c r="AF47" s="674"/>
      <c r="AG47" s="674"/>
    </row>
    <row r="48" spans="1:33" x14ac:dyDescent="0.2">
      <c r="A48" s="12" t="s">
        <v>60</v>
      </c>
      <c r="B48" s="18">
        <v>2210</v>
      </c>
      <c r="C48" s="19" t="s">
        <v>89</v>
      </c>
      <c r="D48" s="340"/>
      <c r="E48" s="383">
        <f>E47+E38+E29</f>
        <v>55656</v>
      </c>
      <c r="F48" s="1259">
        <f t="shared" ref="F48:G48" si="9">F47+F38+F29</f>
        <v>0</v>
      </c>
      <c r="G48" s="383">
        <f t="shared" si="9"/>
        <v>55656</v>
      </c>
      <c r="H48" s="1368"/>
      <c r="I48" s="663"/>
      <c r="J48" s="663"/>
      <c r="K48" s="663"/>
      <c r="L48" s="663"/>
      <c r="M48" s="663"/>
      <c r="R48" s="663"/>
      <c r="W48" s="663"/>
      <c r="AB48" s="663"/>
      <c r="AC48" s="674"/>
      <c r="AD48" s="674"/>
      <c r="AE48" s="674"/>
      <c r="AF48" s="674"/>
      <c r="AG48" s="674"/>
    </row>
    <row r="49" spans="1:33" s="712" customFormat="1" ht="14.1" customHeight="1" x14ac:dyDescent="0.2">
      <c r="A49" s="27" t="s">
        <v>60</v>
      </c>
      <c r="B49" s="28"/>
      <c r="C49" s="29" t="s">
        <v>63</v>
      </c>
      <c r="D49" s="25"/>
      <c r="E49" s="383">
        <f>E48</f>
        <v>55656</v>
      </c>
      <c r="F49" s="1259">
        <f t="shared" ref="F49:G49" si="10">F48</f>
        <v>0</v>
      </c>
      <c r="G49" s="383">
        <f t="shared" si="10"/>
        <v>55656</v>
      </c>
      <c r="H49" s="1368"/>
      <c r="I49" s="711"/>
      <c r="J49" s="711"/>
      <c r="K49" s="711"/>
      <c r="L49" s="711"/>
      <c r="M49" s="711"/>
      <c r="N49" s="711"/>
      <c r="O49" s="663"/>
      <c r="P49" s="711"/>
      <c r="Q49" s="711"/>
      <c r="R49" s="711"/>
      <c r="S49" s="711"/>
      <c r="T49" s="711"/>
      <c r="U49" s="711"/>
      <c r="W49" s="711"/>
      <c r="X49" s="711"/>
      <c r="Y49" s="711"/>
      <c r="Z49" s="711"/>
      <c r="AA49" s="711"/>
      <c r="AB49" s="711"/>
    </row>
    <row r="50" spans="1:33" s="712" customFormat="1" ht="6.95" customHeight="1" x14ac:dyDescent="0.2">
      <c r="A50" s="12"/>
      <c r="B50" s="13"/>
      <c r="C50" s="14"/>
      <c r="D50" s="23"/>
      <c r="E50" s="23"/>
      <c r="F50" s="1334"/>
      <c r="G50" s="23"/>
      <c r="H50" s="1368"/>
      <c r="I50" s="711"/>
      <c r="J50" s="711"/>
      <c r="K50" s="711"/>
      <c r="L50" s="711"/>
      <c r="M50" s="711"/>
      <c r="N50" s="711"/>
      <c r="O50" s="663"/>
      <c r="P50" s="711"/>
      <c r="Q50" s="711"/>
      <c r="R50" s="711"/>
      <c r="S50" s="711"/>
      <c r="T50" s="711"/>
      <c r="U50" s="711"/>
      <c r="W50" s="711"/>
      <c r="X50" s="711"/>
      <c r="Y50" s="711"/>
      <c r="Z50" s="711"/>
      <c r="AA50" s="711"/>
      <c r="AB50" s="711"/>
    </row>
    <row r="51" spans="1:33" s="712" customFormat="1" x14ac:dyDescent="0.2">
      <c r="A51" s="12"/>
      <c r="B51" s="13"/>
      <c r="C51" s="226" t="s">
        <v>15</v>
      </c>
      <c r="D51" s="16"/>
      <c r="E51" s="16"/>
      <c r="F51" s="1335"/>
      <c r="G51" s="16"/>
      <c r="H51" s="1366"/>
      <c r="I51" s="711"/>
      <c r="J51" s="711"/>
      <c r="K51" s="711"/>
      <c r="L51" s="711"/>
      <c r="M51" s="711"/>
      <c r="N51" s="711"/>
      <c r="O51" s="663"/>
      <c r="P51" s="711"/>
      <c r="Q51" s="711"/>
      <c r="R51" s="711"/>
      <c r="S51" s="711"/>
      <c r="T51" s="711"/>
      <c r="U51" s="711"/>
      <c r="W51" s="711"/>
      <c r="X51" s="711"/>
      <c r="Y51" s="711"/>
      <c r="Z51" s="711"/>
      <c r="AA51" s="711"/>
      <c r="AB51" s="711"/>
    </row>
    <row r="52" spans="1:33" s="712" customFormat="1" ht="25.5" x14ac:dyDescent="0.2">
      <c r="A52" s="12" t="s">
        <v>64</v>
      </c>
      <c r="B52" s="193">
        <v>4210</v>
      </c>
      <c r="C52" s="165" t="s">
        <v>167</v>
      </c>
      <c r="D52" s="208"/>
      <c r="E52" s="208"/>
      <c r="F52" s="1329"/>
      <c r="G52" s="208"/>
      <c r="H52" s="1369"/>
      <c r="I52" s="711"/>
      <c r="J52" s="711"/>
      <c r="K52" s="711"/>
      <c r="L52" s="711"/>
      <c r="M52" s="711"/>
      <c r="N52" s="711"/>
      <c r="O52" s="663"/>
      <c r="P52" s="711"/>
      <c r="Q52" s="711"/>
      <c r="R52" s="711"/>
      <c r="S52" s="711"/>
      <c r="T52" s="711"/>
      <c r="U52" s="711"/>
      <c r="W52" s="711"/>
      <c r="X52" s="711"/>
      <c r="Y52" s="711"/>
      <c r="Z52" s="711"/>
      <c r="AA52" s="711"/>
      <c r="AB52" s="711"/>
    </row>
    <row r="53" spans="1:33" s="712" customFormat="1" x14ac:dyDescent="0.2">
      <c r="A53" s="221"/>
      <c r="B53" s="195">
        <v>1</v>
      </c>
      <c r="C53" s="166" t="s">
        <v>168</v>
      </c>
      <c r="D53" s="186"/>
      <c r="E53" s="186"/>
      <c r="F53" s="1335"/>
      <c r="G53" s="186"/>
      <c r="H53" s="1370"/>
      <c r="I53" s="711"/>
      <c r="J53" s="711"/>
      <c r="K53" s="711"/>
      <c r="L53" s="711"/>
      <c r="M53" s="711"/>
      <c r="N53" s="711"/>
      <c r="O53" s="663"/>
      <c r="P53" s="711"/>
      <c r="Q53" s="711"/>
      <c r="R53" s="711"/>
      <c r="S53" s="711"/>
      <c r="T53" s="711"/>
      <c r="U53" s="711"/>
      <c r="W53" s="711"/>
      <c r="X53" s="711"/>
      <c r="Y53" s="711"/>
      <c r="Z53" s="711"/>
      <c r="AA53" s="711"/>
      <c r="AB53" s="711"/>
    </row>
    <row r="54" spans="1:33" s="712" customFormat="1" x14ac:dyDescent="0.2">
      <c r="A54" s="221"/>
      <c r="B54" s="225">
        <v>1.1100000000000001</v>
      </c>
      <c r="C54" s="165" t="s">
        <v>169</v>
      </c>
      <c r="D54" s="186"/>
      <c r="E54" s="186"/>
      <c r="F54" s="1335"/>
      <c r="G54" s="186"/>
      <c r="H54" s="1370"/>
      <c r="I54" s="711"/>
      <c r="J54" s="711"/>
      <c r="K54" s="711"/>
      <c r="L54" s="711"/>
      <c r="M54" s="711"/>
      <c r="N54" s="711"/>
      <c r="O54" s="663"/>
      <c r="P54" s="711"/>
      <c r="Q54" s="711"/>
      <c r="R54" s="711"/>
      <c r="S54" s="711"/>
      <c r="T54" s="711"/>
      <c r="U54" s="711"/>
      <c r="W54" s="711"/>
      <c r="X54" s="711"/>
      <c r="Y54" s="711"/>
      <c r="Z54" s="711"/>
      <c r="AA54" s="711"/>
      <c r="AB54" s="711"/>
    </row>
    <row r="55" spans="1:33" s="712" customFormat="1" x14ac:dyDescent="0.2">
      <c r="A55" s="221"/>
      <c r="B55" s="196">
        <v>60</v>
      </c>
      <c r="C55" s="166" t="s">
        <v>54</v>
      </c>
      <c r="D55" s="208"/>
      <c r="E55" s="208"/>
      <c r="F55" s="1329"/>
      <c r="G55" s="208"/>
      <c r="H55" s="1369"/>
      <c r="I55" s="711"/>
      <c r="J55" s="711"/>
      <c r="K55" s="711"/>
      <c r="L55" s="711"/>
      <c r="M55" s="711"/>
      <c r="N55" s="711"/>
      <c r="O55" s="663"/>
      <c r="P55" s="711"/>
      <c r="Q55" s="711"/>
      <c r="R55" s="711"/>
      <c r="S55" s="711"/>
      <c r="T55" s="711"/>
      <c r="U55" s="711"/>
      <c r="W55" s="711"/>
      <c r="X55" s="711"/>
      <c r="Y55" s="711"/>
      <c r="Z55" s="711"/>
      <c r="AA55" s="711"/>
      <c r="AB55" s="711"/>
    </row>
    <row r="56" spans="1:33" s="1318" customFormat="1" ht="38.25" x14ac:dyDescent="0.2">
      <c r="A56" s="221"/>
      <c r="B56" s="210" t="s">
        <v>150</v>
      </c>
      <c r="C56" s="166" t="s">
        <v>345</v>
      </c>
      <c r="D56" s="382"/>
      <c r="E56" s="529">
        <v>21702</v>
      </c>
      <c r="F56" s="1334">
        <v>0</v>
      </c>
      <c r="G56" s="380">
        <f t="shared" ref="G56:G58" si="11">SUM(E56:F56)</f>
        <v>21702</v>
      </c>
      <c r="H56" s="1275" t="s">
        <v>622</v>
      </c>
      <c r="I56" s="1317"/>
      <c r="J56" s="1317"/>
      <c r="K56" s="1317"/>
      <c r="L56" s="1317"/>
      <c r="M56" s="357"/>
      <c r="N56" s="1317"/>
      <c r="O56" s="357"/>
      <c r="P56" s="1317"/>
      <c r="Q56" s="1317"/>
      <c r="R56" s="1317"/>
      <c r="S56" s="1317"/>
      <c r="T56" s="1317"/>
      <c r="U56" s="1317"/>
      <c r="W56" s="1317"/>
      <c r="X56" s="1317"/>
      <c r="Y56" s="1317"/>
      <c r="Z56" s="1317"/>
      <c r="AA56" s="1317"/>
      <c r="AB56" s="1317"/>
    </row>
    <row r="57" spans="1:33" s="1318" customFormat="1" ht="51" x14ac:dyDescent="0.2">
      <c r="A57" s="196" t="s">
        <v>627</v>
      </c>
      <c r="B57" s="210" t="s">
        <v>407</v>
      </c>
      <c r="C57" s="166" t="s">
        <v>869</v>
      </c>
      <c r="D57" s="382"/>
      <c r="E57" s="529">
        <v>8262</v>
      </c>
      <c r="F57" s="1334">
        <v>0</v>
      </c>
      <c r="G57" s="380">
        <f t="shared" si="11"/>
        <v>8262</v>
      </c>
      <c r="H57" s="1275" t="s">
        <v>622</v>
      </c>
      <c r="I57" s="1317"/>
      <c r="J57" s="1317"/>
      <c r="K57" s="1317"/>
      <c r="L57" s="1317"/>
      <c r="M57" s="1317"/>
      <c r="N57" s="1317"/>
      <c r="O57" s="357"/>
      <c r="P57" s="1317"/>
      <c r="Q57" s="1317"/>
      <c r="R57" s="1317"/>
      <c r="S57" s="1317"/>
      <c r="T57" s="1317"/>
      <c r="U57" s="1317"/>
      <c r="W57" s="1317"/>
      <c r="X57" s="1317"/>
      <c r="Y57" s="1317"/>
      <c r="Z57" s="1317"/>
      <c r="AA57" s="1317"/>
      <c r="AB57" s="1317"/>
    </row>
    <row r="58" spans="1:33" s="1318" customFormat="1" ht="51" x14ac:dyDescent="0.2">
      <c r="A58" s="196" t="s">
        <v>627</v>
      </c>
      <c r="B58" s="210" t="s">
        <v>151</v>
      </c>
      <c r="C58" s="166" t="s">
        <v>870</v>
      </c>
      <c r="D58" s="382"/>
      <c r="E58" s="594">
        <v>82620</v>
      </c>
      <c r="F58" s="1365">
        <v>0</v>
      </c>
      <c r="G58" s="386">
        <f t="shared" si="11"/>
        <v>82620</v>
      </c>
      <c r="H58" s="1275" t="s">
        <v>816</v>
      </c>
      <c r="I58" s="1317"/>
      <c r="J58" s="1317"/>
      <c r="K58" s="1317"/>
      <c r="L58" s="1317"/>
      <c r="M58" s="1317"/>
      <c r="N58" s="1317"/>
      <c r="O58" s="357"/>
      <c r="P58" s="1317"/>
      <c r="Q58" s="1317"/>
      <c r="R58" s="1317"/>
      <c r="S58" s="1317"/>
      <c r="T58" s="1317"/>
      <c r="U58" s="1317"/>
      <c r="W58" s="1317"/>
      <c r="X58" s="1317"/>
      <c r="Y58" s="1317"/>
      <c r="Z58" s="1317"/>
      <c r="AA58" s="1317"/>
      <c r="AB58" s="1317"/>
    </row>
    <row r="59" spans="1:33" s="712" customFormat="1" x14ac:dyDescent="0.2">
      <c r="A59" s="221" t="s">
        <v>60</v>
      </c>
      <c r="B59" s="196">
        <v>60</v>
      </c>
      <c r="C59" s="166" t="s">
        <v>54</v>
      </c>
      <c r="D59" s="382"/>
      <c r="E59" s="386">
        <f>SUM(E56:E58)</f>
        <v>112584</v>
      </c>
      <c r="F59" s="1365">
        <f>SUM(F56:F56)</f>
        <v>0</v>
      </c>
      <c r="G59" s="386">
        <f>SUM(G56:G58)</f>
        <v>112584</v>
      </c>
      <c r="H59" s="1275"/>
      <c r="I59" s="711"/>
      <c r="J59" s="711"/>
      <c r="K59" s="711"/>
      <c r="L59" s="711"/>
      <c r="M59" s="711"/>
      <c r="N59" s="711"/>
      <c r="O59" s="663"/>
      <c r="P59" s="711"/>
      <c r="Q59" s="711"/>
      <c r="R59" s="711"/>
      <c r="S59" s="711"/>
      <c r="T59" s="711"/>
      <c r="U59" s="711"/>
      <c r="W59" s="711"/>
      <c r="X59" s="711"/>
      <c r="Y59" s="711"/>
      <c r="Z59" s="711"/>
      <c r="AA59" s="711"/>
      <c r="AB59" s="711"/>
    </row>
    <row r="60" spans="1:33" s="712" customFormat="1" x14ac:dyDescent="0.2">
      <c r="A60" s="221" t="s">
        <v>60</v>
      </c>
      <c r="B60" s="225">
        <v>1.1100000000000001</v>
      </c>
      <c r="C60" s="165" t="s">
        <v>169</v>
      </c>
      <c r="D60" s="382"/>
      <c r="E60" s="383">
        <f t="shared" ref="E60:F61" si="12">E59</f>
        <v>112584</v>
      </c>
      <c r="F60" s="1259">
        <f t="shared" si="12"/>
        <v>0</v>
      </c>
      <c r="G60" s="383">
        <f t="shared" ref="G60" si="13">G59</f>
        <v>112584</v>
      </c>
      <c r="H60" s="1275"/>
      <c r="I60" s="711"/>
      <c r="J60" s="711"/>
      <c r="K60" s="711"/>
      <c r="L60" s="711"/>
      <c r="M60" s="711"/>
      <c r="N60" s="711"/>
      <c r="O60" s="663"/>
      <c r="P60" s="711"/>
      <c r="Q60" s="711"/>
      <c r="R60" s="711"/>
      <c r="S60" s="711"/>
      <c r="T60" s="711"/>
      <c r="U60" s="711"/>
      <c r="W60" s="711"/>
      <c r="X60" s="711"/>
      <c r="Y60" s="711"/>
      <c r="Z60" s="711"/>
      <c r="AA60" s="711"/>
      <c r="AB60" s="711"/>
    </row>
    <row r="61" spans="1:33" s="712" customFormat="1" x14ac:dyDescent="0.2">
      <c r="A61" s="1739" t="s">
        <v>60</v>
      </c>
      <c r="B61" s="1740">
        <v>1</v>
      </c>
      <c r="C61" s="1741" t="s">
        <v>168</v>
      </c>
      <c r="D61" s="385"/>
      <c r="E61" s="386">
        <f>E60</f>
        <v>112584</v>
      </c>
      <c r="F61" s="1365">
        <f t="shared" si="12"/>
        <v>0</v>
      </c>
      <c r="G61" s="386">
        <f>G60</f>
        <v>112584</v>
      </c>
      <c r="H61" s="1275"/>
      <c r="I61" s="711"/>
      <c r="J61" s="711"/>
      <c r="K61" s="711"/>
      <c r="L61" s="711"/>
      <c r="M61" s="711"/>
      <c r="N61" s="711"/>
      <c r="O61" s="663"/>
      <c r="P61" s="711"/>
      <c r="Q61" s="711"/>
      <c r="R61" s="711"/>
      <c r="S61" s="711"/>
      <c r="T61" s="711"/>
      <c r="U61" s="711"/>
      <c r="W61" s="711"/>
      <c r="X61" s="711"/>
      <c r="Y61" s="711"/>
      <c r="Z61" s="711"/>
      <c r="AA61" s="711"/>
      <c r="AB61" s="711"/>
    </row>
    <row r="62" spans="1:33" ht="6" customHeight="1" x14ac:dyDescent="0.2">
      <c r="A62" s="221"/>
      <c r="B62" s="195"/>
      <c r="C62" s="166"/>
      <c r="D62" s="390"/>
      <c r="E62" s="151"/>
      <c r="F62" s="1334"/>
      <c r="G62" s="151"/>
      <c r="H62" s="1351"/>
      <c r="I62" s="663"/>
      <c r="J62" s="663"/>
      <c r="K62" s="663"/>
      <c r="L62" s="663"/>
      <c r="M62" s="663"/>
      <c r="R62" s="663"/>
      <c r="W62" s="663"/>
      <c r="AB62" s="663"/>
      <c r="AC62" s="674"/>
      <c r="AD62" s="674"/>
      <c r="AE62" s="674"/>
      <c r="AF62" s="674"/>
      <c r="AG62" s="674"/>
    </row>
    <row r="63" spans="1:33" ht="25.5" x14ac:dyDescent="0.2">
      <c r="A63" s="221"/>
      <c r="B63" s="195">
        <v>3</v>
      </c>
      <c r="C63" s="166" t="s">
        <v>346</v>
      </c>
      <c r="D63" s="390"/>
      <c r="E63" s="151"/>
      <c r="F63" s="1334"/>
      <c r="G63" s="151"/>
      <c r="H63" s="1351"/>
      <c r="I63" s="663"/>
      <c r="J63" s="663"/>
      <c r="K63" s="663"/>
      <c r="L63" s="663"/>
      <c r="M63" s="663"/>
      <c r="R63" s="663"/>
      <c r="W63" s="663"/>
      <c r="AB63" s="663"/>
      <c r="AC63" s="674"/>
      <c r="AD63" s="674"/>
      <c r="AE63" s="674"/>
      <c r="AF63" s="674"/>
      <c r="AG63" s="674"/>
    </row>
    <row r="64" spans="1:33" x14ac:dyDescent="0.2">
      <c r="A64" s="221"/>
      <c r="B64" s="225">
        <v>3.105</v>
      </c>
      <c r="C64" s="165" t="s">
        <v>341</v>
      </c>
      <c r="D64" s="390"/>
      <c r="E64" s="151"/>
      <c r="F64" s="1334"/>
      <c r="G64" s="151"/>
      <c r="H64" s="1351"/>
      <c r="I64" s="663"/>
      <c r="J64" s="663"/>
      <c r="K64" s="663"/>
      <c r="L64" s="663"/>
      <c r="M64" s="663"/>
      <c r="R64" s="663"/>
      <c r="W64" s="663"/>
      <c r="AB64" s="663"/>
      <c r="AC64" s="674"/>
      <c r="AD64" s="674"/>
      <c r="AE64" s="674"/>
      <c r="AF64" s="674"/>
      <c r="AG64" s="674"/>
    </row>
    <row r="65" spans="1:33" ht="27.95" customHeight="1" x14ac:dyDescent="0.2">
      <c r="A65" s="221"/>
      <c r="B65" s="195">
        <v>61</v>
      </c>
      <c r="C65" s="166" t="s">
        <v>347</v>
      </c>
      <c r="D65" s="380"/>
      <c r="E65" s="380"/>
      <c r="F65" s="1334"/>
      <c r="G65" s="380"/>
      <c r="H65" s="1275"/>
      <c r="I65" s="663"/>
      <c r="J65" s="663"/>
      <c r="K65" s="663"/>
      <c r="L65" s="663"/>
      <c r="M65" s="663"/>
      <c r="R65" s="663"/>
      <c r="S65" s="711"/>
      <c r="T65" s="711"/>
      <c r="U65" s="711"/>
      <c r="W65" s="711"/>
      <c r="X65" s="711"/>
      <c r="AB65" s="663"/>
      <c r="AC65" s="674"/>
      <c r="AD65" s="674"/>
      <c r="AE65" s="674"/>
      <c r="AF65" s="674"/>
      <c r="AG65" s="674"/>
    </row>
    <row r="66" spans="1:33" x14ac:dyDescent="0.2">
      <c r="A66" s="221"/>
      <c r="B66" s="195" t="s">
        <v>147</v>
      </c>
      <c r="C66" s="166" t="s">
        <v>3</v>
      </c>
      <c r="D66" s="385"/>
      <c r="E66" s="594">
        <v>14300</v>
      </c>
      <c r="F66" s="1365">
        <v>0</v>
      </c>
      <c r="G66" s="1323">
        <f>SUM(E66:F66)</f>
        <v>14300</v>
      </c>
      <c r="H66" s="1371" t="s">
        <v>703</v>
      </c>
      <c r="I66" s="715"/>
      <c r="J66" s="460"/>
      <c r="K66" s="663"/>
      <c r="L66" s="663"/>
      <c r="M66" s="676"/>
      <c r="R66" s="663"/>
      <c r="W66" s="663"/>
      <c r="AB66" s="663"/>
      <c r="AC66" s="674"/>
      <c r="AD66" s="674"/>
      <c r="AE66" s="674"/>
      <c r="AF66" s="674"/>
      <c r="AG66" s="674"/>
    </row>
    <row r="67" spans="1:33" x14ac:dyDescent="0.2">
      <c r="A67" s="221" t="s">
        <v>60</v>
      </c>
      <c r="B67" s="225">
        <v>3.105</v>
      </c>
      <c r="C67" s="165" t="s">
        <v>341</v>
      </c>
      <c r="D67" s="385"/>
      <c r="E67" s="386">
        <f>E66</f>
        <v>14300</v>
      </c>
      <c r="F67" s="1365">
        <f t="shared" ref="F67:G68" si="14">F66</f>
        <v>0</v>
      </c>
      <c r="G67" s="386">
        <f t="shared" si="14"/>
        <v>14300</v>
      </c>
      <c r="H67" s="1257"/>
      <c r="I67" s="663"/>
      <c r="J67" s="663"/>
      <c r="K67" s="663"/>
      <c r="L67" s="663"/>
      <c r="M67" s="663"/>
      <c r="R67" s="663"/>
      <c r="W67" s="663"/>
      <c r="AB67" s="663"/>
      <c r="AC67" s="674"/>
      <c r="AD67" s="674"/>
      <c r="AE67" s="674"/>
      <c r="AF67" s="674"/>
      <c r="AG67" s="674"/>
    </row>
    <row r="68" spans="1:33" ht="25.5" x14ac:dyDescent="0.2">
      <c r="A68" s="221" t="s">
        <v>60</v>
      </c>
      <c r="B68" s="195">
        <v>3</v>
      </c>
      <c r="C68" s="166" t="s">
        <v>346</v>
      </c>
      <c r="D68" s="385"/>
      <c r="E68" s="386">
        <f t="shared" ref="E68:G68" si="15">E67</f>
        <v>14300</v>
      </c>
      <c r="F68" s="1365">
        <f t="shared" si="14"/>
        <v>0</v>
      </c>
      <c r="G68" s="386">
        <f t="shared" si="15"/>
        <v>14300</v>
      </c>
      <c r="H68" s="1257"/>
      <c r="I68" s="663"/>
      <c r="J68" s="663"/>
      <c r="K68" s="663"/>
      <c r="L68" s="663"/>
      <c r="M68" s="663"/>
      <c r="R68" s="663"/>
      <c r="W68" s="663"/>
      <c r="AB68" s="663"/>
      <c r="AC68" s="674"/>
      <c r="AD68" s="674"/>
      <c r="AE68" s="674"/>
      <c r="AF68" s="674"/>
      <c r="AG68" s="674"/>
    </row>
    <row r="69" spans="1:33" ht="8.1" customHeight="1" x14ac:dyDescent="0.2">
      <c r="A69" s="221"/>
      <c r="B69" s="195"/>
      <c r="C69" s="166"/>
      <c r="D69" s="390"/>
      <c r="E69" s="151"/>
      <c r="F69" s="1334"/>
      <c r="G69" s="151"/>
      <c r="H69" s="1351"/>
      <c r="I69" s="663"/>
      <c r="J69" s="663"/>
      <c r="K69" s="663"/>
      <c r="L69" s="663"/>
      <c r="M69" s="663"/>
      <c r="R69" s="663"/>
      <c r="W69" s="663"/>
      <c r="AB69" s="663"/>
      <c r="AC69" s="674"/>
      <c r="AD69" s="674"/>
      <c r="AE69" s="674"/>
      <c r="AF69" s="674"/>
      <c r="AG69" s="674"/>
    </row>
    <row r="70" spans="1:33" x14ac:dyDescent="0.2">
      <c r="A70" s="12"/>
      <c r="B70" s="20">
        <v>4</v>
      </c>
      <c r="C70" s="22" t="s">
        <v>342</v>
      </c>
      <c r="D70" s="390"/>
      <c r="E70" s="151"/>
      <c r="F70" s="1334"/>
      <c r="G70" s="151"/>
      <c r="H70" s="1351"/>
      <c r="I70" s="663"/>
      <c r="J70" s="663"/>
      <c r="K70" s="663"/>
      <c r="L70" s="663"/>
      <c r="M70" s="663"/>
      <c r="R70" s="663"/>
      <c r="W70" s="663"/>
      <c r="AB70" s="663"/>
      <c r="AC70" s="674"/>
      <c r="AD70" s="674"/>
      <c r="AE70" s="674"/>
      <c r="AF70" s="674"/>
      <c r="AG70" s="674"/>
    </row>
    <row r="71" spans="1:33" x14ac:dyDescent="0.2">
      <c r="A71" s="12"/>
      <c r="B71" s="24">
        <v>4.1070000000000002</v>
      </c>
      <c r="C71" s="14" t="s">
        <v>348</v>
      </c>
      <c r="D71" s="390"/>
      <c r="E71" s="151"/>
      <c r="F71" s="1334"/>
      <c r="G71" s="151"/>
      <c r="H71" s="1351"/>
      <c r="I71" s="663"/>
      <c r="J71" s="663"/>
      <c r="K71" s="663"/>
      <c r="L71" s="663"/>
      <c r="M71" s="663"/>
      <c r="R71" s="663"/>
      <c r="W71" s="663"/>
      <c r="AB71" s="663"/>
      <c r="AC71" s="674"/>
      <c r="AD71" s="674"/>
      <c r="AE71" s="674"/>
      <c r="AF71" s="674"/>
      <c r="AG71" s="674"/>
    </row>
    <row r="72" spans="1:33" ht="25.5" x14ac:dyDescent="0.2">
      <c r="A72" s="12"/>
      <c r="B72" s="342">
        <v>17</v>
      </c>
      <c r="C72" s="22" t="s">
        <v>327</v>
      </c>
      <c r="D72" s="382"/>
      <c r="E72" s="380"/>
      <c r="F72" s="1334"/>
      <c r="G72" s="380"/>
      <c r="H72" s="1275"/>
      <c r="I72" s="663"/>
      <c r="J72" s="663"/>
      <c r="K72" s="663"/>
      <c r="L72" s="663"/>
      <c r="M72" s="663"/>
      <c r="R72" s="663"/>
      <c r="W72" s="663"/>
      <c r="AB72" s="663"/>
      <c r="AC72" s="674"/>
      <c r="AD72" s="674"/>
      <c r="AE72" s="674"/>
      <c r="AF72" s="674"/>
      <c r="AG72" s="674"/>
    </row>
    <row r="73" spans="1:33" s="358" customFormat="1" ht="25.5" x14ac:dyDescent="0.2">
      <c r="A73" s="13" t="s">
        <v>627</v>
      </c>
      <c r="B73" s="196" t="s">
        <v>757</v>
      </c>
      <c r="C73" s="166" t="s">
        <v>758</v>
      </c>
      <c r="D73" s="382"/>
      <c r="E73" s="380">
        <v>4000</v>
      </c>
      <c r="F73" s="1334">
        <v>0</v>
      </c>
      <c r="G73" s="380">
        <f>SUM(E73:F73)</f>
        <v>4000</v>
      </c>
      <c r="H73" s="1275" t="s">
        <v>622</v>
      </c>
      <c r="I73" s="1317"/>
      <c r="J73" s="1317"/>
      <c r="K73" s="1317"/>
      <c r="L73" s="1317"/>
      <c r="M73" s="1317"/>
      <c r="N73" s="357"/>
      <c r="O73" s="357"/>
      <c r="P73" s="357"/>
      <c r="Q73" s="357"/>
      <c r="R73" s="713"/>
      <c r="S73" s="357"/>
      <c r="T73" s="357"/>
      <c r="U73" s="357"/>
      <c r="V73" s="357"/>
      <c r="W73" s="357"/>
      <c r="X73" s="357"/>
      <c r="Y73" s="357"/>
      <c r="Z73" s="357"/>
      <c r="AA73" s="357"/>
      <c r="AB73" s="713"/>
    </row>
    <row r="74" spans="1:33" s="358" customFormat="1" ht="25.5" x14ac:dyDescent="0.2">
      <c r="A74" s="13" t="s">
        <v>627</v>
      </c>
      <c r="B74" s="196" t="s">
        <v>762</v>
      </c>
      <c r="C74" s="166" t="s">
        <v>763</v>
      </c>
      <c r="D74" s="385"/>
      <c r="E74" s="386">
        <v>40000</v>
      </c>
      <c r="F74" s="1365">
        <v>0</v>
      </c>
      <c r="G74" s="386">
        <f>SUM(E74:F74)</f>
        <v>40000</v>
      </c>
      <c r="H74" s="1275" t="s">
        <v>705</v>
      </c>
      <c r="I74" s="1317"/>
      <c r="J74" s="1317"/>
      <c r="K74" s="1317"/>
      <c r="L74" s="1317"/>
      <c r="M74" s="1317"/>
      <c r="N74" s="357"/>
      <c r="O74" s="357"/>
      <c r="P74" s="357"/>
      <c r="Q74" s="357"/>
      <c r="R74" s="713"/>
      <c r="S74" s="357"/>
      <c r="T74" s="357"/>
      <c r="U74" s="357"/>
      <c r="V74" s="357"/>
      <c r="W74" s="357"/>
      <c r="X74" s="357"/>
      <c r="Y74" s="357"/>
      <c r="Z74" s="357"/>
      <c r="AA74" s="357"/>
      <c r="AB74" s="713"/>
    </row>
    <row r="75" spans="1:33" ht="25.5" x14ac:dyDescent="0.2">
      <c r="A75" s="12" t="s">
        <v>60</v>
      </c>
      <c r="B75" s="342">
        <v>17</v>
      </c>
      <c r="C75" s="22" t="s">
        <v>327</v>
      </c>
      <c r="D75" s="385"/>
      <c r="E75" s="386">
        <f>SUM(E73:E74)</f>
        <v>44000</v>
      </c>
      <c r="F75" s="1365">
        <f>SUM(F73:F74)</f>
        <v>0</v>
      </c>
      <c r="G75" s="386">
        <f>SUM(G73:G74)</f>
        <v>44000</v>
      </c>
      <c r="H75" s="1275"/>
      <c r="I75" s="663"/>
      <c r="J75" s="663"/>
      <c r="K75" s="663"/>
      <c r="L75" s="663"/>
      <c r="M75" s="663"/>
      <c r="R75" s="663"/>
      <c r="W75" s="663"/>
      <c r="AB75" s="663"/>
      <c r="AC75" s="674"/>
      <c r="AD75" s="674"/>
      <c r="AE75" s="674"/>
      <c r="AF75" s="674"/>
      <c r="AG75" s="674"/>
    </row>
    <row r="76" spans="1:33" x14ac:dyDescent="0.2">
      <c r="A76" s="221" t="s">
        <v>60</v>
      </c>
      <c r="B76" s="24">
        <v>4.1070000000000002</v>
      </c>
      <c r="C76" s="14" t="s">
        <v>348</v>
      </c>
      <c r="D76" s="387"/>
      <c r="E76" s="383">
        <f t="shared" ref="E76:G77" si="16">E75</f>
        <v>44000</v>
      </c>
      <c r="F76" s="1259">
        <f t="shared" si="16"/>
        <v>0</v>
      </c>
      <c r="G76" s="383">
        <f t="shared" si="16"/>
        <v>44000</v>
      </c>
      <c r="H76" s="1275"/>
      <c r="I76" s="663"/>
      <c r="J76" s="663"/>
      <c r="K76" s="663"/>
      <c r="L76" s="663"/>
      <c r="M76" s="663"/>
      <c r="R76" s="663"/>
      <c r="W76" s="663"/>
      <c r="AB76" s="663"/>
      <c r="AC76" s="674"/>
      <c r="AD76" s="674"/>
      <c r="AE76" s="674"/>
      <c r="AF76" s="674"/>
      <c r="AG76" s="674"/>
    </row>
    <row r="77" spans="1:33" x14ac:dyDescent="0.2">
      <c r="A77" s="221" t="s">
        <v>60</v>
      </c>
      <c r="B77" s="20">
        <v>4</v>
      </c>
      <c r="C77" s="22" t="s">
        <v>342</v>
      </c>
      <c r="D77" s="385"/>
      <c r="E77" s="386">
        <f t="shared" si="16"/>
        <v>44000</v>
      </c>
      <c r="F77" s="1365">
        <f t="shared" si="16"/>
        <v>0</v>
      </c>
      <c r="G77" s="386">
        <f t="shared" si="16"/>
        <v>44000</v>
      </c>
      <c r="H77" s="1275"/>
      <c r="I77" s="663"/>
      <c r="J77" s="663"/>
      <c r="K77" s="663"/>
      <c r="L77" s="663"/>
      <c r="M77" s="663"/>
      <c r="R77" s="663"/>
      <c r="W77" s="663"/>
      <c r="AB77" s="663"/>
      <c r="AC77" s="674"/>
      <c r="AD77" s="674"/>
      <c r="AE77" s="674"/>
      <c r="AF77" s="674"/>
      <c r="AG77" s="674"/>
    </row>
    <row r="78" spans="1:33" ht="25.5" x14ac:dyDescent="0.2">
      <c r="A78" s="221" t="s">
        <v>60</v>
      </c>
      <c r="B78" s="193">
        <v>4210</v>
      </c>
      <c r="C78" s="165" t="s">
        <v>170</v>
      </c>
      <c r="D78" s="385"/>
      <c r="E78" s="386">
        <f>E61+E77+E68</f>
        <v>170884</v>
      </c>
      <c r="F78" s="1365">
        <f t="shared" ref="F78:G78" si="17">F61+F77+F68</f>
        <v>0</v>
      </c>
      <c r="G78" s="386">
        <f t="shared" si="17"/>
        <v>170884</v>
      </c>
      <c r="H78" s="1275"/>
      <c r="I78" s="663"/>
      <c r="J78" s="663"/>
      <c r="K78" s="663"/>
      <c r="L78" s="663"/>
      <c r="M78" s="663"/>
      <c r="R78" s="663"/>
      <c r="W78" s="663"/>
      <c r="AB78" s="663"/>
      <c r="AC78" s="674"/>
      <c r="AD78" s="674"/>
      <c r="AE78" s="674"/>
      <c r="AF78" s="674"/>
      <c r="AG78" s="674"/>
    </row>
    <row r="79" spans="1:33" x14ac:dyDescent="0.2">
      <c r="A79" s="27" t="s">
        <v>60</v>
      </c>
      <c r="B79" s="343"/>
      <c r="C79" s="344" t="s">
        <v>15</v>
      </c>
      <c r="D79" s="597"/>
      <c r="E79" s="596">
        <f t="shared" ref="E79:G79" si="18">E78</f>
        <v>170884</v>
      </c>
      <c r="F79" s="1330">
        <f t="shared" si="18"/>
        <v>0</v>
      </c>
      <c r="G79" s="596">
        <f t="shared" si="18"/>
        <v>170884</v>
      </c>
      <c r="H79" s="1353"/>
      <c r="I79" s="663"/>
      <c r="J79" s="663"/>
      <c r="K79" s="663"/>
      <c r="L79" s="663"/>
      <c r="M79" s="663"/>
      <c r="R79" s="663"/>
      <c r="W79" s="663"/>
      <c r="AB79" s="663"/>
      <c r="AC79" s="674"/>
      <c r="AD79" s="674"/>
      <c r="AE79" s="674"/>
      <c r="AF79" s="674"/>
      <c r="AG79" s="674"/>
    </row>
    <row r="80" spans="1:33" x14ac:dyDescent="0.2">
      <c r="A80" s="27" t="s">
        <v>60</v>
      </c>
      <c r="B80" s="343"/>
      <c r="C80" s="344" t="s">
        <v>61</v>
      </c>
      <c r="D80" s="1316"/>
      <c r="E80" s="596">
        <f>E79+E49</f>
        <v>226540</v>
      </c>
      <c r="F80" s="1330">
        <f>F79+F49</f>
        <v>0</v>
      </c>
      <c r="G80" s="1316">
        <f>G79+G49</f>
        <v>226540</v>
      </c>
      <c r="H80" s="1367"/>
      <c r="I80" s="663"/>
      <c r="J80" s="663"/>
      <c r="K80" s="663"/>
      <c r="L80" s="663"/>
      <c r="M80" s="663"/>
      <c r="R80" s="663"/>
      <c r="W80" s="663"/>
      <c r="AB80" s="663"/>
      <c r="AC80" s="674"/>
      <c r="AD80" s="674"/>
      <c r="AE80" s="674"/>
      <c r="AF80" s="674"/>
      <c r="AG80" s="674"/>
    </row>
    <row r="81" spans="1:33" ht="16.149999999999999" customHeight="1" x14ac:dyDescent="0.2">
      <c r="A81" s="1732" t="s">
        <v>834</v>
      </c>
      <c r="B81" s="1733"/>
      <c r="C81" s="1733"/>
      <c r="D81" s="17"/>
      <c r="E81" s="529"/>
      <c r="F81" s="17"/>
      <c r="G81" s="17"/>
      <c r="H81" s="1367"/>
      <c r="I81" s="663"/>
      <c r="J81" s="663"/>
      <c r="K81" s="663"/>
      <c r="L81" s="663"/>
      <c r="M81" s="663"/>
      <c r="R81" s="663"/>
      <c r="W81" s="663"/>
      <c r="AB81" s="663"/>
      <c r="AC81" s="674"/>
      <c r="AD81" s="674"/>
      <c r="AE81" s="674"/>
      <c r="AF81" s="674"/>
      <c r="AG81" s="674"/>
    </row>
    <row r="82" spans="1:33" ht="15.6" customHeight="1" x14ac:dyDescent="0.2">
      <c r="A82" s="180" t="s">
        <v>625</v>
      </c>
      <c r="C82" s="662"/>
      <c r="D82" s="1205"/>
      <c r="E82" s="1205"/>
      <c r="F82" s="1205"/>
      <c r="G82" s="1205"/>
      <c r="H82" s="1372"/>
      <c r="I82" s="1205"/>
      <c r="J82" s="1205"/>
      <c r="K82" s="1205"/>
      <c r="L82" s="1205"/>
      <c r="M82" s="1205"/>
      <c r="N82" s="700"/>
      <c r="O82" s="700"/>
    </row>
    <row r="83" spans="1:33" ht="15" customHeight="1" x14ac:dyDescent="0.2">
      <c r="A83" s="1359" t="s">
        <v>620</v>
      </c>
      <c r="B83" s="2038" t="s">
        <v>787</v>
      </c>
      <c r="C83" s="2038"/>
      <c r="D83" s="2038"/>
      <c r="E83" s="2038"/>
      <c r="F83" s="2038"/>
      <c r="G83" s="2038"/>
      <c r="H83" s="1372"/>
      <c r="I83" s="1205"/>
      <c r="J83" s="1205"/>
      <c r="K83" s="1205"/>
      <c r="L83" s="1205"/>
      <c r="M83" s="1205"/>
      <c r="N83" s="700"/>
      <c r="O83" s="700"/>
    </row>
    <row r="84" spans="1:33" ht="15" customHeight="1" x14ac:dyDescent="0.2">
      <c r="A84" s="1359" t="s">
        <v>622</v>
      </c>
      <c r="B84" s="1734" t="s">
        <v>780</v>
      </c>
      <c r="C84" s="674"/>
      <c r="D84" s="297"/>
      <c r="E84" s="297"/>
      <c r="F84" s="297"/>
      <c r="G84" s="297"/>
      <c r="H84" s="1355"/>
      <c r="I84" s="297"/>
      <c r="J84" s="297"/>
      <c r="K84" s="60"/>
      <c r="L84" s="60"/>
      <c r="M84" s="60"/>
      <c r="N84" s="700"/>
      <c r="O84" s="700"/>
    </row>
    <row r="85" spans="1:33" ht="15" customHeight="1" x14ac:dyDescent="0.2">
      <c r="A85" s="1359" t="s">
        <v>660</v>
      </c>
      <c r="B85" s="1734" t="s">
        <v>782</v>
      </c>
      <c r="C85" s="674"/>
      <c r="D85" s="297"/>
      <c r="E85" s="297"/>
      <c r="F85" s="297"/>
      <c r="G85" s="297"/>
      <c r="H85" s="1355"/>
      <c r="I85" s="297"/>
      <c r="J85" s="297"/>
      <c r="K85" s="60"/>
      <c r="L85" s="60"/>
      <c r="M85" s="60"/>
      <c r="N85" s="700"/>
      <c r="O85" s="700"/>
    </row>
    <row r="86" spans="1:33" ht="15" customHeight="1" x14ac:dyDescent="0.2">
      <c r="A86" s="1359" t="s">
        <v>663</v>
      </c>
      <c r="B86" s="1734" t="s">
        <v>781</v>
      </c>
      <c r="C86" s="674"/>
      <c r="D86" s="297"/>
      <c r="E86" s="297"/>
      <c r="F86" s="297"/>
      <c r="G86" s="297"/>
      <c r="H86" s="1355"/>
      <c r="I86" s="297"/>
      <c r="J86" s="297"/>
      <c r="K86" s="60"/>
      <c r="L86" s="60"/>
      <c r="M86" s="60"/>
      <c r="N86" s="700"/>
      <c r="O86" s="700"/>
    </row>
    <row r="87" spans="1:33" ht="25.9" customHeight="1" x14ac:dyDescent="0.2">
      <c r="A87" s="1359" t="s">
        <v>816</v>
      </c>
      <c r="B87" s="2039" t="s">
        <v>783</v>
      </c>
      <c r="C87" s="2039"/>
      <c r="D87" s="2039"/>
      <c r="E87" s="2039"/>
      <c r="F87" s="2039"/>
      <c r="G87" s="2039"/>
      <c r="H87" s="1355"/>
      <c r="I87" s="297"/>
      <c r="J87" s="297"/>
      <c r="K87" s="60"/>
      <c r="L87" s="60"/>
      <c r="M87" s="60"/>
      <c r="N87" s="700"/>
      <c r="O87" s="700"/>
    </row>
    <row r="88" spans="1:33" ht="15" customHeight="1" x14ac:dyDescent="0.2">
      <c r="A88" s="1359" t="s">
        <v>703</v>
      </c>
      <c r="B88" s="1734" t="s">
        <v>784</v>
      </c>
      <c r="C88" s="674"/>
      <c r="D88" s="297"/>
      <c r="E88" s="297"/>
      <c r="F88" s="297"/>
      <c r="G88" s="297"/>
      <c r="H88" s="1355"/>
      <c r="I88" s="297"/>
      <c r="J88" s="297"/>
      <c r="K88" s="60"/>
      <c r="L88" s="60"/>
      <c r="M88" s="60"/>
      <c r="N88" s="700"/>
      <c r="O88" s="700"/>
    </row>
    <row r="89" spans="1:33" s="1855" customFormat="1" ht="15" customHeight="1" x14ac:dyDescent="0.2">
      <c r="A89" s="1853" t="s">
        <v>705</v>
      </c>
      <c r="B89" s="1854" t="s">
        <v>785</v>
      </c>
      <c r="D89" s="1856"/>
      <c r="E89" s="1856"/>
      <c r="F89" s="1856"/>
      <c r="G89" s="1856"/>
      <c r="H89" s="1857"/>
      <c r="I89" s="1856"/>
      <c r="J89" s="1856"/>
      <c r="K89" s="1858"/>
      <c r="L89" s="1856"/>
      <c r="M89" s="1856"/>
      <c r="N89" s="1859"/>
      <c r="O89" s="1859"/>
      <c r="R89" s="1860"/>
      <c r="W89" s="1860"/>
      <c r="AB89" s="1860"/>
      <c r="AG89" s="1860"/>
    </row>
    <row r="90" spans="1:33" ht="19.5" customHeight="1" x14ac:dyDescent="0.2">
      <c r="D90" s="267"/>
      <c r="E90" s="268"/>
      <c r="F90" s="267"/>
      <c r="G90" s="268"/>
      <c r="H90" s="1354"/>
      <c r="I90" s="17"/>
      <c r="J90" s="17"/>
      <c r="K90" s="529"/>
      <c r="L90" s="17"/>
      <c r="M90" s="17"/>
      <c r="N90" s="700"/>
      <c r="O90" s="700"/>
    </row>
    <row r="91" spans="1:33" ht="18.75" customHeight="1" x14ac:dyDescent="0.2">
      <c r="D91" s="17"/>
      <c r="E91" s="17"/>
      <c r="F91" s="17"/>
      <c r="G91" s="17"/>
      <c r="H91" s="1367"/>
      <c r="I91" s="17"/>
      <c r="J91" s="17"/>
      <c r="K91" s="529"/>
      <c r="L91" s="17"/>
      <c r="M91" s="17"/>
      <c r="N91" s="700"/>
      <c r="O91" s="700"/>
    </row>
    <row r="92" spans="1:33" x14ac:dyDescent="0.2">
      <c r="C92" s="87"/>
      <c r="D92" s="277"/>
      <c r="E92" s="277"/>
      <c r="F92" s="277"/>
      <c r="G92" s="1206"/>
      <c r="H92" s="1367"/>
      <c r="I92" s="277"/>
      <c r="J92" s="277"/>
      <c r="K92" s="60"/>
      <c r="L92" s="60"/>
      <c r="M92" s="60"/>
      <c r="N92" s="700"/>
      <c r="O92" s="700"/>
    </row>
    <row r="93" spans="1:33" x14ac:dyDescent="0.2">
      <c r="C93" s="87"/>
      <c r="D93" s="277"/>
      <c r="E93" s="277"/>
      <c r="F93" s="277"/>
      <c r="G93" s="1206"/>
      <c r="H93" s="1367"/>
      <c r="I93" s="277"/>
      <c r="J93" s="277"/>
      <c r="K93" s="60"/>
      <c r="L93" s="60"/>
      <c r="M93" s="60"/>
      <c r="N93" s="700"/>
      <c r="O93" s="700"/>
    </row>
    <row r="94" spans="1:33" x14ac:dyDescent="0.2">
      <c r="C94" s="87"/>
      <c r="D94" s="277"/>
      <c r="E94" s="277"/>
      <c r="F94" s="277"/>
      <c r="G94" s="1206"/>
      <c r="H94" s="1367"/>
      <c r="I94" s="277"/>
      <c r="J94" s="277"/>
      <c r="K94" s="60"/>
      <c r="L94" s="60"/>
      <c r="M94" s="60"/>
      <c r="N94" s="700"/>
      <c r="O94" s="700"/>
      <c r="P94" s="683"/>
      <c r="U94" s="716"/>
    </row>
    <row r="95" spans="1:33" x14ac:dyDescent="0.2">
      <c r="C95" s="87"/>
      <c r="D95" s="63"/>
      <c r="E95" s="60"/>
      <c r="F95" s="1207"/>
      <c r="G95" s="60"/>
      <c r="H95" s="1180"/>
      <c r="I95" s="60"/>
      <c r="J95" s="60"/>
      <c r="K95" s="60"/>
      <c r="L95" s="60"/>
      <c r="M95" s="60"/>
      <c r="N95" s="700"/>
      <c r="O95" s="700"/>
      <c r="P95" s="683"/>
      <c r="U95" s="717"/>
    </row>
    <row r="96" spans="1:33" x14ac:dyDescent="0.2">
      <c r="C96" s="87"/>
      <c r="D96" s="60"/>
      <c r="E96" s="60"/>
      <c r="F96" s="60"/>
      <c r="G96" s="60"/>
      <c r="H96" s="1180"/>
      <c r="I96" s="60"/>
      <c r="J96" s="60"/>
      <c r="K96" s="60"/>
      <c r="L96" s="60"/>
      <c r="M96" s="60"/>
      <c r="N96" s="700"/>
      <c r="O96" s="700"/>
      <c r="P96" s="683"/>
      <c r="U96" s="717"/>
    </row>
    <row r="97" spans="1:33" x14ac:dyDescent="0.2">
      <c r="C97" s="87"/>
      <c r="D97" s="60"/>
      <c r="E97" s="60"/>
      <c r="F97" s="74"/>
      <c r="G97" s="60"/>
      <c r="H97" s="1180"/>
      <c r="I97" s="60"/>
      <c r="J97" s="60"/>
      <c r="K97" s="60"/>
      <c r="L97" s="60"/>
      <c r="M97" s="60"/>
      <c r="N97" s="700"/>
      <c r="O97" s="700"/>
      <c r="P97" s="683"/>
      <c r="U97" s="717"/>
    </row>
    <row r="98" spans="1:33" x14ac:dyDescent="0.2">
      <c r="C98" s="87"/>
      <c r="D98" s="60"/>
      <c r="E98" s="60"/>
      <c r="F98" s="60"/>
      <c r="G98" s="60"/>
      <c r="H98" s="1180"/>
      <c r="I98" s="60"/>
      <c r="J98" s="60"/>
      <c r="K98" s="60"/>
      <c r="L98" s="60"/>
      <c r="M98" s="60"/>
      <c r="N98" s="700"/>
      <c r="O98" s="700"/>
      <c r="P98" s="504"/>
      <c r="U98" s="717"/>
    </row>
    <row r="99" spans="1:33" x14ac:dyDescent="0.2">
      <c r="C99" s="87"/>
      <c r="D99" s="60"/>
      <c r="E99" s="60"/>
      <c r="F99" s="60"/>
      <c r="G99" s="60"/>
      <c r="H99" s="1180"/>
      <c r="I99" s="60"/>
      <c r="J99" s="60"/>
      <c r="K99" s="60"/>
      <c r="L99" s="60"/>
      <c r="M99" s="60"/>
      <c r="N99" s="700"/>
      <c r="O99" s="700"/>
      <c r="P99" s="683"/>
      <c r="U99" s="717"/>
    </row>
    <row r="100" spans="1:33" x14ac:dyDescent="0.2">
      <c r="C100" s="87"/>
      <c r="D100" s="60"/>
      <c r="E100" s="60"/>
      <c r="F100" s="60"/>
      <c r="G100" s="60"/>
      <c r="H100" s="1180"/>
      <c r="I100" s="60"/>
      <c r="J100" s="60"/>
      <c r="K100" s="60"/>
      <c r="L100" s="60"/>
      <c r="M100" s="60"/>
      <c r="N100" s="700"/>
      <c r="O100" s="700"/>
      <c r="P100" s="439"/>
      <c r="U100" s="716"/>
    </row>
    <row r="101" spans="1:33" x14ac:dyDescent="0.2">
      <c r="C101" s="87"/>
      <c r="D101" s="60"/>
      <c r="E101" s="60"/>
      <c r="F101" s="60"/>
      <c r="G101" s="60"/>
      <c r="H101" s="1180"/>
      <c r="I101" s="60"/>
      <c r="J101" s="60"/>
      <c r="K101" s="60"/>
      <c r="L101" s="60"/>
      <c r="M101" s="60"/>
      <c r="N101" s="700"/>
      <c r="O101" s="700"/>
      <c r="P101" s="439"/>
      <c r="U101" s="716"/>
    </row>
    <row r="102" spans="1:33" s="663" customFormat="1" x14ac:dyDescent="0.2">
      <c r="A102" s="369"/>
      <c r="B102" s="56"/>
      <c r="C102" s="87"/>
      <c r="D102" s="60"/>
      <c r="E102" s="60"/>
      <c r="F102" s="60"/>
      <c r="G102" s="60"/>
      <c r="H102" s="1180"/>
      <c r="I102" s="60"/>
      <c r="J102" s="60"/>
      <c r="K102" s="60"/>
      <c r="L102" s="60"/>
      <c r="M102" s="60"/>
      <c r="N102" s="700"/>
      <c r="O102" s="700"/>
      <c r="P102" s="504"/>
      <c r="R102" s="677"/>
      <c r="U102" s="717"/>
      <c r="W102" s="677"/>
      <c r="AB102" s="677"/>
      <c r="AG102" s="677"/>
    </row>
    <row r="103" spans="1:33" s="663" customFormat="1" x14ac:dyDescent="0.2">
      <c r="A103" s="369"/>
      <c r="B103" s="56"/>
      <c r="C103" s="74"/>
      <c r="D103" s="60"/>
      <c r="E103" s="60"/>
      <c r="F103" s="74"/>
      <c r="G103" s="74"/>
      <c r="H103" s="333"/>
      <c r="I103" s="60"/>
      <c r="J103" s="74"/>
      <c r="K103" s="60"/>
      <c r="L103" s="74"/>
      <c r="M103" s="60"/>
      <c r="N103" s="700"/>
      <c r="O103" s="700"/>
      <c r="P103" s="504"/>
      <c r="R103" s="677"/>
      <c r="U103" s="717"/>
      <c r="W103" s="677"/>
      <c r="AB103" s="677"/>
      <c r="AG103" s="677"/>
    </row>
    <row r="104" spans="1:33" s="663" customFormat="1" x14ac:dyDescent="0.2">
      <c r="A104" s="369"/>
      <c r="B104" s="56"/>
      <c r="C104" s="74"/>
      <c r="D104" s="60"/>
      <c r="E104" s="60"/>
      <c r="F104" s="74"/>
      <c r="G104" s="74"/>
      <c r="H104" s="333"/>
      <c r="I104" s="60"/>
      <c r="J104" s="74"/>
      <c r="K104" s="60"/>
      <c r="L104" s="74"/>
      <c r="M104" s="60"/>
      <c r="N104" s="700"/>
      <c r="O104" s="700"/>
      <c r="P104" s="439"/>
      <c r="R104" s="677"/>
      <c r="U104" s="716"/>
      <c r="W104" s="677"/>
      <c r="AB104" s="677"/>
      <c r="AG104" s="677"/>
    </row>
    <row r="105" spans="1:33" s="663" customFormat="1" x14ac:dyDescent="0.2">
      <c r="A105" s="369"/>
      <c r="B105" s="56"/>
      <c r="C105" s="74"/>
      <c r="D105" s="60"/>
      <c r="E105" s="60"/>
      <c r="F105" s="74"/>
      <c r="G105" s="74"/>
      <c r="H105" s="333"/>
      <c r="I105" s="60"/>
      <c r="J105" s="74"/>
      <c r="K105" s="60"/>
      <c r="L105" s="74"/>
      <c r="M105" s="60"/>
      <c r="N105" s="700"/>
      <c r="O105" s="700"/>
      <c r="P105" s="439"/>
      <c r="R105" s="677"/>
      <c r="W105" s="677"/>
      <c r="AB105" s="677"/>
      <c r="AG105" s="677"/>
    </row>
    <row r="106" spans="1:33" s="663" customFormat="1" x14ac:dyDescent="0.2">
      <c r="A106" s="369"/>
      <c r="B106" s="56"/>
      <c r="C106" s="74"/>
      <c r="D106" s="60"/>
      <c r="E106" s="60"/>
      <c r="F106" s="60"/>
      <c r="G106" s="60"/>
      <c r="H106" s="1180"/>
      <c r="I106" s="60"/>
      <c r="J106" s="60"/>
      <c r="K106" s="60"/>
      <c r="L106" s="60"/>
      <c r="M106" s="60"/>
      <c r="N106" s="700"/>
      <c r="O106" s="700"/>
      <c r="P106" s="504"/>
      <c r="R106" s="677"/>
      <c r="W106" s="677"/>
      <c r="AB106" s="677"/>
      <c r="AG106" s="677"/>
    </row>
    <row r="107" spans="1:33" s="663" customFormat="1" x14ac:dyDescent="0.2">
      <c r="A107" s="369"/>
      <c r="B107" s="56"/>
      <c r="C107" s="74"/>
      <c r="D107" s="60"/>
      <c r="E107" s="60"/>
      <c r="F107" s="60"/>
      <c r="G107" s="60"/>
      <c r="H107" s="1180"/>
      <c r="I107" s="60"/>
      <c r="J107" s="60"/>
      <c r="K107" s="60"/>
      <c r="L107" s="60"/>
      <c r="M107" s="60"/>
      <c r="N107" s="700"/>
      <c r="O107" s="700"/>
      <c r="P107" s="433"/>
      <c r="R107" s="677"/>
      <c r="W107" s="677"/>
      <c r="AB107" s="677"/>
      <c r="AG107" s="677"/>
    </row>
    <row r="108" spans="1:33" s="663" customFormat="1" x14ac:dyDescent="0.2">
      <c r="A108" s="369"/>
      <c r="B108" s="56"/>
      <c r="C108" s="74"/>
      <c r="D108" s="60"/>
      <c r="E108" s="60"/>
      <c r="F108" s="74"/>
      <c r="G108" s="74"/>
      <c r="H108" s="333"/>
      <c r="I108" s="60"/>
      <c r="J108" s="74"/>
      <c r="K108" s="60"/>
      <c r="L108" s="74"/>
      <c r="M108" s="60"/>
      <c r="N108" s="700"/>
      <c r="O108" s="700"/>
      <c r="P108" s="433"/>
      <c r="R108" s="677"/>
      <c r="W108" s="677"/>
      <c r="AB108" s="677"/>
      <c r="AG108" s="677"/>
    </row>
    <row r="109" spans="1:33" s="663" customFormat="1" x14ac:dyDescent="0.2">
      <c r="A109" s="369"/>
      <c r="B109" s="56"/>
      <c r="C109" s="74"/>
      <c r="D109" s="60"/>
      <c r="E109" s="60"/>
      <c r="F109" s="74"/>
      <c r="G109" s="74"/>
      <c r="H109" s="333"/>
      <c r="I109" s="60"/>
      <c r="J109" s="74"/>
      <c r="K109" s="60"/>
      <c r="L109" s="74"/>
      <c r="M109" s="60"/>
      <c r="N109" s="700"/>
      <c r="O109" s="700"/>
      <c r="P109" s="504"/>
      <c r="R109" s="677"/>
      <c r="W109" s="677"/>
      <c r="AB109" s="677"/>
      <c r="AG109" s="677"/>
    </row>
    <row r="110" spans="1:33" s="663" customFormat="1" x14ac:dyDescent="0.2">
      <c r="A110" s="369"/>
      <c r="B110" s="56"/>
      <c r="C110" s="74"/>
      <c r="D110" s="60"/>
      <c r="E110" s="60"/>
      <c r="F110" s="74"/>
      <c r="G110" s="74"/>
      <c r="H110" s="333"/>
      <c r="I110" s="60"/>
      <c r="J110" s="74"/>
      <c r="K110" s="60"/>
      <c r="L110" s="74"/>
      <c r="M110" s="60"/>
      <c r="N110" s="700"/>
      <c r="O110" s="700"/>
      <c r="R110" s="677"/>
      <c r="W110" s="677"/>
      <c r="AB110" s="677"/>
      <c r="AG110" s="677"/>
    </row>
    <row r="111" spans="1:33" x14ac:dyDescent="0.2">
      <c r="D111" s="60"/>
      <c r="E111" s="60"/>
      <c r="F111" s="74"/>
      <c r="G111" s="74"/>
      <c r="H111" s="333"/>
      <c r="I111" s="60"/>
      <c r="J111" s="74"/>
      <c r="K111" s="60"/>
      <c r="L111" s="74"/>
      <c r="M111" s="60"/>
      <c r="N111" s="700"/>
      <c r="O111" s="700"/>
    </row>
  </sheetData>
  <autoFilter ref="A14:AG14"/>
  <mergeCells count="13">
    <mergeCell ref="S12:AB12"/>
    <mergeCell ref="I13:M13"/>
    <mergeCell ref="N13:R13"/>
    <mergeCell ref="S13:W13"/>
    <mergeCell ref="X13:AB13"/>
    <mergeCell ref="A1:G1"/>
    <mergeCell ref="A2:G2"/>
    <mergeCell ref="B83:G83"/>
    <mergeCell ref="B87:G87"/>
    <mergeCell ref="I12:R12"/>
    <mergeCell ref="A3:G3"/>
    <mergeCell ref="B4:G4"/>
    <mergeCell ref="B13:G13"/>
  </mergeCells>
  <printOptions horizontalCentered="1"/>
  <pageMargins left="0.74803149606299202" right="0.39370078740157499" top="0.74803149606299202" bottom="4.1338582677165396" header="0.511811023622047" footer="3.54330708661417"/>
  <pageSetup paperSize="9" scale="95" firstPageNumber="18" fitToHeight="0" orientation="portrait" blackAndWhite="1" useFirstPageNumber="1" r:id="rId1"/>
  <headerFooter alignWithMargins="0">
    <oddHeader xml:space="preserve">&amp;C   </oddHeader>
    <oddFooter>&amp;C&amp;"Times New Roman,Bold"&amp;P</oddFooter>
  </headerFooter>
  <rowBreaks count="2" manualBreakCount="2">
    <brk id="39" max="7" man="1"/>
    <brk id="61" max="7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92D050"/>
  </sheetPr>
  <dimension ref="A1:AB36"/>
  <sheetViews>
    <sheetView view="pageBreakPreview" zoomScaleSheetLayoutView="100" workbookViewId="0">
      <selection activeCell="D45" sqref="D45"/>
    </sheetView>
  </sheetViews>
  <sheetFormatPr defaultColWidth="11" defaultRowHeight="12.75" x14ac:dyDescent="0.2"/>
  <cols>
    <col min="1" max="1" width="6.42578125" style="720" customWidth="1"/>
    <col min="2" max="2" width="8.140625" style="721" customWidth="1"/>
    <col min="3" max="3" width="34.5703125" style="494" customWidth="1"/>
    <col min="4" max="4" width="10.28515625" style="494" customWidth="1"/>
    <col min="5" max="5" width="9.42578125" style="494" customWidth="1"/>
    <col min="6" max="6" width="10.85546875" style="494" bestFit="1" customWidth="1"/>
    <col min="7" max="7" width="10.7109375" style="494" customWidth="1"/>
    <col min="8" max="8" width="2.85546875" style="494" customWidth="1"/>
    <col min="9" max="9" width="8.5703125" style="494" customWidth="1"/>
    <col min="10" max="10" width="8.42578125" style="494" customWidth="1"/>
    <col min="11" max="11" width="8.5703125" style="494" customWidth="1"/>
    <col min="12" max="12" width="9.140625" style="494" customWidth="1"/>
    <col min="13" max="13" width="8.42578125" style="494" customWidth="1"/>
    <col min="14" max="14" width="7.42578125" style="494" customWidth="1"/>
    <col min="15" max="15" width="15.28515625" style="494" customWidth="1"/>
    <col min="16" max="16" width="8" style="494" customWidth="1"/>
    <col min="17" max="18" width="13.7109375" style="494" customWidth="1"/>
    <col min="19" max="19" width="13.42578125" style="494" bestFit="1" customWidth="1"/>
    <col min="20" max="20" width="11" style="494" bestFit="1" customWidth="1"/>
    <col min="21" max="21" width="6.7109375" style="494" bestFit="1" customWidth="1"/>
    <col min="22" max="22" width="4" style="494" bestFit="1" customWidth="1"/>
    <col min="23" max="23" width="11" style="494" bestFit="1" customWidth="1"/>
    <col min="24" max="24" width="13.7109375" style="494" customWidth="1"/>
    <col min="25" max="26" width="11" style="494"/>
    <col min="27" max="27" width="4.5703125" style="494" customWidth="1"/>
    <col min="28" max="28" width="16.85546875" style="486" customWidth="1"/>
    <col min="29" max="30" width="11" style="494"/>
    <col min="31" max="31" width="8.5703125" style="494" customWidth="1"/>
    <col min="32" max="32" width="11.140625" style="494" bestFit="1" customWidth="1"/>
    <col min="33" max="33" width="11.28515625" style="494" bestFit="1" customWidth="1"/>
    <col min="34" max="16384" width="11" style="494"/>
  </cols>
  <sheetData>
    <row r="1" spans="1:28" x14ac:dyDescent="0.2">
      <c r="A1" s="2040" t="s">
        <v>171</v>
      </c>
      <c r="B1" s="2040"/>
      <c r="C1" s="2040"/>
      <c r="D1" s="2040"/>
      <c r="E1" s="2040"/>
      <c r="F1" s="2040"/>
      <c r="G1" s="2040"/>
      <c r="H1" s="1227"/>
      <c r="I1" s="1170"/>
      <c r="J1" s="1170"/>
      <c r="K1" s="1170"/>
      <c r="L1" s="1170"/>
      <c r="M1" s="1170"/>
    </row>
    <row r="2" spans="1:28" x14ac:dyDescent="0.2">
      <c r="A2" s="2040" t="s">
        <v>172</v>
      </c>
      <c r="B2" s="2040"/>
      <c r="C2" s="2040"/>
      <c r="D2" s="2040"/>
      <c r="E2" s="2040"/>
      <c r="F2" s="2040"/>
      <c r="G2" s="2040"/>
      <c r="H2" s="1227"/>
      <c r="I2" s="1170"/>
      <c r="J2" s="1170"/>
      <c r="K2" s="1170"/>
      <c r="L2" s="1170"/>
      <c r="M2" s="1170"/>
    </row>
    <row r="3" spans="1:28" x14ac:dyDescent="0.2">
      <c r="A3" s="1992" t="s">
        <v>611</v>
      </c>
      <c r="B3" s="1992"/>
      <c r="C3" s="1992"/>
      <c r="D3" s="1992"/>
      <c r="E3" s="1992"/>
      <c r="F3" s="1992"/>
      <c r="G3" s="1992"/>
      <c r="H3" s="1222"/>
      <c r="I3" s="722"/>
      <c r="J3" s="722"/>
      <c r="K3" s="722"/>
      <c r="L3" s="722"/>
      <c r="M3" s="722"/>
    </row>
    <row r="4" spans="1:28" ht="13.5" x14ac:dyDescent="0.25">
      <c r="A4" s="34"/>
      <c r="B4" s="1993"/>
      <c r="C4" s="1993"/>
      <c r="D4" s="1993"/>
      <c r="E4" s="1993"/>
      <c r="F4" s="1993"/>
      <c r="G4" s="1993"/>
      <c r="H4" s="1223"/>
      <c r="I4" s="722"/>
      <c r="J4" s="722"/>
      <c r="K4" s="722"/>
      <c r="L4" s="722"/>
      <c r="M4" s="722"/>
    </row>
    <row r="5" spans="1:28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33"/>
      <c r="I5" s="722"/>
      <c r="J5" s="722"/>
      <c r="K5" s="722"/>
      <c r="L5" s="722"/>
      <c r="M5" s="722"/>
    </row>
    <row r="6" spans="1:28" x14ac:dyDescent="0.2">
      <c r="A6" s="34"/>
      <c r="B6" s="38" t="s">
        <v>9</v>
      </c>
      <c r="C6" s="30" t="s">
        <v>10</v>
      </c>
      <c r="D6" s="39" t="s">
        <v>61</v>
      </c>
      <c r="E6" s="32">
        <v>480974</v>
      </c>
      <c r="F6" s="1331">
        <v>0</v>
      </c>
      <c r="G6" s="32">
        <f>SUM(E6:F6)</f>
        <v>480974</v>
      </c>
      <c r="H6" s="32"/>
      <c r="I6" s="722"/>
      <c r="J6" s="722"/>
      <c r="K6" s="722"/>
      <c r="L6" s="722"/>
      <c r="M6" s="722"/>
    </row>
    <row r="7" spans="1:28" x14ac:dyDescent="0.2">
      <c r="A7" s="34"/>
      <c r="B7" s="38" t="s">
        <v>11</v>
      </c>
      <c r="C7" s="40" t="s">
        <v>12</v>
      </c>
      <c r="D7" s="41"/>
      <c r="E7" s="33"/>
      <c r="F7" s="1392"/>
      <c r="G7" s="33"/>
      <c r="H7" s="33"/>
      <c r="I7" s="722"/>
      <c r="J7" s="722"/>
      <c r="K7" s="722"/>
      <c r="L7" s="722"/>
      <c r="M7" s="722"/>
    </row>
    <row r="8" spans="1:28" x14ac:dyDescent="0.2">
      <c r="A8" s="34"/>
      <c r="B8" s="38"/>
      <c r="C8" s="40" t="s">
        <v>118</v>
      </c>
      <c r="D8" s="41" t="s">
        <v>61</v>
      </c>
      <c r="E8" s="33">
        <f>G25</f>
        <v>519</v>
      </c>
      <c r="F8" s="271">
        <v>0</v>
      </c>
      <c r="G8" s="33">
        <f>SUM(E8:F8)</f>
        <v>519</v>
      </c>
      <c r="H8" s="33"/>
      <c r="I8" s="722"/>
      <c r="J8" s="722"/>
      <c r="K8" s="722"/>
      <c r="L8" s="722"/>
      <c r="M8" s="722"/>
    </row>
    <row r="9" spans="1:28" x14ac:dyDescent="0.2">
      <c r="A9" s="34"/>
      <c r="B9" s="42" t="s">
        <v>60</v>
      </c>
      <c r="C9" s="30" t="s">
        <v>26</v>
      </c>
      <c r="D9" s="43" t="s">
        <v>61</v>
      </c>
      <c r="E9" s="44">
        <f>SUM(E6:E8)</f>
        <v>481493</v>
      </c>
      <c r="F9" s="1333">
        <f>SUM(F6:F8)</f>
        <v>0</v>
      </c>
      <c r="G9" s="44">
        <f>SUM(E9:F9)</f>
        <v>481493</v>
      </c>
      <c r="H9" s="32"/>
      <c r="I9" s="722"/>
      <c r="J9" s="722"/>
      <c r="K9" s="722"/>
      <c r="L9" s="722"/>
      <c r="M9" s="722"/>
    </row>
    <row r="10" spans="1:28" ht="10.15" customHeight="1" x14ac:dyDescent="0.2">
      <c r="A10" s="34"/>
      <c r="B10" s="38"/>
      <c r="C10" s="30"/>
      <c r="D10" s="31"/>
      <c r="E10" s="31"/>
      <c r="F10" s="39"/>
      <c r="G10" s="31"/>
      <c r="H10" s="31"/>
      <c r="I10" s="722"/>
      <c r="J10" s="722"/>
      <c r="K10" s="722"/>
      <c r="L10" s="722"/>
      <c r="M10" s="722"/>
    </row>
    <row r="11" spans="1:28" x14ac:dyDescent="0.2">
      <c r="A11" s="32"/>
      <c r="B11" s="78" t="s">
        <v>27</v>
      </c>
      <c r="C11" s="31" t="s">
        <v>28</v>
      </c>
      <c r="D11" s="31"/>
      <c r="E11" s="31"/>
      <c r="F11" s="39"/>
      <c r="G11" s="31"/>
      <c r="H11" s="31"/>
      <c r="I11" s="485"/>
      <c r="J11" s="485"/>
      <c r="K11" s="485"/>
      <c r="L11" s="485"/>
      <c r="M11" s="485"/>
    </row>
    <row r="12" spans="1:28" s="417" customFormat="1" x14ac:dyDescent="0.2">
      <c r="A12" s="418"/>
      <c r="B12" s="419"/>
      <c r="C12" s="416"/>
      <c r="D12" s="1169"/>
      <c r="E12" s="1169"/>
      <c r="F12" s="1169"/>
      <c r="G12" s="1169"/>
      <c r="H12" s="1169"/>
      <c r="I12" s="2030"/>
      <c r="J12" s="2030"/>
      <c r="K12" s="2030"/>
      <c r="L12" s="2030"/>
      <c r="M12" s="2035"/>
      <c r="N12" s="2030"/>
      <c r="O12" s="2030"/>
      <c r="P12" s="2030"/>
      <c r="Q12" s="2030"/>
      <c r="R12" s="2030"/>
      <c r="S12" s="2030"/>
      <c r="T12" s="2030"/>
      <c r="U12" s="2030"/>
      <c r="V12" s="2030"/>
      <c r="W12" s="2030"/>
      <c r="X12" s="2031"/>
      <c r="Y12" s="2031"/>
      <c r="Z12" s="2031"/>
      <c r="AA12" s="2031"/>
      <c r="AB12" s="2031"/>
    </row>
    <row r="13" spans="1:28" s="417" customFormat="1" ht="13.5" thickBot="1" x14ac:dyDescent="0.25">
      <c r="A13" s="46"/>
      <c r="B13" s="1994" t="s">
        <v>112</v>
      </c>
      <c r="C13" s="1994"/>
      <c r="D13" s="1994"/>
      <c r="E13" s="1994"/>
      <c r="F13" s="1994"/>
      <c r="G13" s="1994"/>
      <c r="H13" s="1224"/>
      <c r="I13" s="2032"/>
      <c r="J13" s="2032"/>
      <c r="K13" s="2032"/>
      <c r="L13" s="2032"/>
      <c r="M13" s="2033"/>
      <c r="N13" s="2032"/>
      <c r="O13" s="2032"/>
      <c r="P13" s="2032"/>
      <c r="Q13" s="2032"/>
      <c r="R13" s="2032"/>
      <c r="S13" s="2032"/>
      <c r="T13" s="2032"/>
      <c r="U13" s="2032"/>
      <c r="V13" s="2032"/>
      <c r="W13" s="2032"/>
      <c r="X13" s="2034"/>
      <c r="Y13" s="2034"/>
      <c r="Z13" s="2034"/>
      <c r="AA13" s="2034"/>
      <c r="AB13" s="2034"/>
    </row>
    <row r="14" spans="1:28" s="417" customFormat="1" ht="14.25" thickTop="1" thickBot="1" x14ac:dyDescent="0.25">
      <c r="A14" s="46"/>
      <c r="B14" s="370"/>
      <c r="C14" s="370" t="s">
        <v>29</v>
      </c>
      <c r="D14" s="370"/>
      <c r="E14" s="370" t="s">
        <v>62</v>
      </c>
      <c r="F14" s="370" t="s">
        <v>123</v>
      </c>
      <c r="G14" s="47" t="s">
        <v>121</v>
      </c>
      <c r="H14" s="33"/>
      <c r="I14" s="421"/>
      <c r="J14" s="421"/>
      <c r="K14" s="421"/>
      <c r="L14" s="421"/>
      <c r="M14" s="420"/>
      <c r="N14" s="421"/>
      <c r="O14" s="421"/>
      <c r="P14" s="421"/>
      <c r="Q14" s="421"/>
      <c r="R14" s="420"/>
      <c r="S14" s="421"/>
      <c r="T14" s="421"/>
      <c r="U14" s="421"/>
      <c r="V14" s="421"/>
      <c r="W14" s="420"/>
      <c r="X14" s="422"/>
      <c r="Y14" s="422"/>
      <c r="Z14" s="422"/>
      <c r="AA14" s="422"/>
      <c r="AB14" s="423"/>
    </row>
    <row r="15" spans="1:28" s="417" customFormat="1" ht="5.25" customHeight="1" thickTop="1" x14ac:dyDescent="0.2">
      <c r="A15" s="418"/>
      <c r="B15" s="419"/>
      <c r="C15" s="424"/>
      <c r="D15" s="425"/>
      <c r="E15" s="425"/>
      <c r="F15" s="425"/>
      <c r="G15" s="425"/>
      <c r="H15" s="425"/>
      <c r="I15" s="425"/>
      <c r="J15" s="425"/>
      <c r="K15" s="425"/>
      <c r="L15" s="425"/>
      <c r="M15" s="425"/>
    </row>
    <row r="16" spans="1:28" x14ac:dyDescent="0.2">
      <c r="A16" s="718"/>
      <c r="B16" s="719"/>
      <c r="C16" s="724" t="s">
        <v>63</v>
      </c>
      <c r="D16" s="425"/>
      <c r="E16" s="425"/>
      <c r="F16" s="425"/>
      <c r="G16" s="425"/>
      <c r="H16" s="425"/>
      <c r="AB16" s="494"/>
    </row>
    <row r="17" spans="1:28" ht="5.25" customHeight="1" x14ac:dyDescent="0.2">
      <c r="A17" s="718"/>
      <c r="B17" s="728"/>
      <c r="C17" s="726"/>
      <c r="D17" s="497"/>
      <c r="E17" s="497"/>
      <c r="F17" s="497"/>
      <c r="G17" s="497"/>
      <c r="H17" s="497"/>
      <c r="AB17" s="494"/>
    </row>
    <row r="18" spans="1:28" ht="15" customHeight="1" x14ac:dyDescent="0.2">
      <c r="A18" s="732" t="s">
        <v>64</v>
      </c>
      <c r="B18" s="733">
        <v>2056</v>
      </c>
      <c r="C18" s="734" t="s">
        <v>174</v>
      </c>
      <c r="D18" s="490"/>
      <c r="E18" s="490"/>
      <c r="F18" s="490"/>
      <c r="G18" s="490"/>
      <c r="H18" s="490"/>
      <c r="AB18" s="494"/>
    </row>
    <row r="19" spans="1:28" ht="15" customHeight="1" x14ac:dyDescent="0.2">
      <c r="A19" s="732"/>
      <c r="B19" s="735">
        <v>1E-3</v>
      </c>
      <c r="C19" s="734" t="s">
        <v>39</v>
      </c>
      <c r="D19" s="490"/>
      <c r="E19" s="490"/>
      <c r="F19" s="490"/>
      <c r="G19" s="490"/>
      <c r="H19" s="490"/>
      <c r="AB19" s="494"/>
    </row>
    <row r="20" spans="1:28" ht="15" customHeight="1" x14ac:dyDescent="0.2">
      <c r="A20" s="732"/>
      <c r="B20" s="509">
        <v>63</v>
      </c>
      <c r="C20" s="736" t="s">
        <v>349</v>
      </c>
      <c r="D20" s="688"/>
      <c r="E20" s="497"/>
      <c r="F20" s="497"/>
      <c r="G20" s="497"/>
      <c r="H20" s="497"/>
      <c r="AB20" s="494"/>
    </row>
    <row r="21" spans="1:28" ht="15" customHeight="1" x14ac:dyDescent="0.2">
      <c r="A21" s="1647"/>
      <c r="B21" s="124" t="s">
        <v>163</v>
      </c>
      <c r="C21" s="335" t="s">
        <v>115</v>
      </c>
      <c r="D21" s="380"/>
      <c r="E21" s="382">
        <v>0</v>
      </c>
      <c r="F21" s="117">
        <v>519</v>
      </c>
      <c r="G21" s="95">
        <f>SUM(E21:F21)</f>
        <v>519</v>
      </c>
      <c r="H21" s="95"/>
      <c r="W21" s="486"/>
      <c r="AB21" s="494"/>
    </row>
    <row r="22" spans="1:28" ht="15" customHeight="1" x14ac:dyDescent="0.2">
      <c r="A22" s="732" t="s">
        <v>60</v>
      </c>
      <c r="B22" s="509">
        <v>63</v>
      </c>
      <c r="C22" s="736" t="s">
        <v>349</v>
      </c>
      <c r="D22" s="439"/>
      <c r="E22" s="457">
        <f>SUM(E21:E21)</f>
        <v>0</v>
      </c>
      <c r="F22" s="518">
        <f>SUM(F21:F21)</f>
        <v>519</v>
      </c>
      <c r="G22" s="518">
        <f>SUM(G21:G21)</f>
        <v>519</v>
      </c>
      <c r="H22" s="510"/>
      <c r="AB22" s="494"/>
    </row>
    <row r="23" spans="1:28" ht="15" customHeight="1" x14ac:dyDescent="0.2">
      <c r="A23" s="732" t="s">
        <v>60</v>
      </c>
      <c r="B23" s="735">
        <v>1E-3</v>
      </c>
      <c r="C23" s="734" t="s">
        <v>39</v>
      </c>
      <c r="D23" s="439"/>
      <c r="E23" s="457">
        <f>E22</f>
        <v>0</v>
      </c>
      <c r="F23" s="438">
        <f t="shared" ref="F23:G25" si="0">F22</f>
        <v>519</v>
      </c>
      <c r="G23" s="438">
        <f t="shared" si="0"/>
        <v>519</v>
      </c>
      <c r="H23" s="510"/>
      <c r="AB23" s="494"/>
    </row>
    <row r="24" spans="1:28" ht="15" customHeight="1" x14ac:dyDescent="0.2">
      <c r="A24" s="732" t="s">
        <v>60</v>
      </c>
      <c r="B24" s="733">
        <v>2056</v>
      </c>
      <c r="C24" s="734" t="s">
        <v>174</v>
      </c>
      <c r="D24" s="451"/>
      <c r="E24" s="457">
        <f>E23</f>
        <v>0</v>
      </c>
      <c r="F24" s="438">
        <f t="shared" si="0"/>
        <v>519</v>
      </c>
      <c r="G24" s="438">
        <f t="shared" si="0"/>
        <v>519</v>
      </c>
      <c r="H24" s="510"/>
      <c r="AB24" s="494"/>
    </row>
    <row r="25" spans="1:28" ht="15" customHeight="1" x14ac:dyDescent="0.2">
      <c r="A25" s="742" t="s">
        <v>60</v>
      </c>
      <c r="B25" s="743"/>
      <c r="C25" s="744" t="s">
        <v>63</v>
      </c>
      <c r="D25" s="518"/>
      <c r="E25" s="1273">
        <f>E24</f>
        <v>0</v>
      </c>
      <c r="F25" s="438">
        <f t="shared" si="0"/>
        <v>519</v>
      </c>
      <c r="G25" s="438">
        <f t="shared" si="0"/>
        <v>519</v>
      </c>
      <c r="H25" s="510"/>
      <c r="AB25" s="494"/>
    </row>
    <row r="26" spans="1:28" ht="15" customHeight="1" x14ac:dyDescent="0.2">
      <c r="A26" s="742" t="s">
        <v>60</v>
      </c>
      <c r="B26" s="743"/>
      <c r="C26" s="744" t="s">
        <v>61</v>
      </c>
      <c r="D26" s="727"/>
      <c r="E26" s="452">
        <f t="shared" ref="E26:G26" si="1">E25</f>
        <v>0</v>
      </c>
      <c r="F26" s="727">
        <f t="shared" si="1"/>
        <v>519</v>
      </c>
      <c r="G26" s="727">
        <f t="shared" si="1"/>
        <v>519</v>
      </c>
      <c r="H26" s="510"/>
      <c r="AB26" s="494"/>
    </row>
    <row r="27" spans="1:28" s="1744" customFormat="1" ht="21" customHeight="1" x14ac:dyDescent="0.2">
      <c r="A27" s="2041" t="s">
        <v>853</v>
      </c>
      <c r="B27" s="2041"/>
      <c r="C27" s="2041"/>
      <c r="D27" s="2041"/>
      <c r="E27" s="2041"/>
      <c r="F27" s="2041"/>
      <c r="G27" s="2041"/>
      <c r="H27" s="1742"/>
      <c r="I27" s="1742"/>
      <c r="J27" s="1742"/>
      <c r="K27" s="1743"/>
      <c r="L27" s="1743"/>
      <c r="M27" s="1743"/>
      <c r="AB27" s="1745"/>
    </row>
    <row r="28" spans="1:28" x14ac:dyDescent="0.2">
      <c r="B28" s="2042"/>
      <c r="C28" s="2042"/>
      <c r="D28" s="2042"/>
      <c r="E28" s="709"/>
      <c r="F28" s="709"/>
      <c r="G28" s="709"/>
      <c r="H28" s="709"/>
      <c r="I28" s="709"/>
      <c r="J28" s="709"/>
    </row>
    <row r="29" spans="1:28" x14ac:dyDescent="0.2">
      <c r="C29" s="490"/>
      <c r="D29" s="1970"/>
      <c r="E29" s="1232"/>
      <c r="F29" s="1970"/>
      <c r="G29" s="1232"/>
      <c r="H29" s="1232"/>
      <c r="I29" s="710"/>
      <c r="J29" s="710"/>
    </row>
    <row r="30" spans="1:28" x14ac:dyDescent="0.2">
      <c r="C30" s="490"/>
      <c r="D30" s="492"/>
      <c r="E30" s="492"/>
      <c r="F30" s="492"/>
      <c r="G30" s="492"/>
      <c r="H30" s="492"/>
    </row>
    <row r="31" spans="1:28" x14ac:dyDescent="0.2">
      <c r="C31" s="490"/>
      <c r="D31" s="492"/>
      <c r="E31" s="492"/>
      <c r="F31" s="492"/>
      <c r="G31" s="492"/>
      <c r="H31" s="492"/>
    </row>
    <row r="32" spans="1:28" x14ac:dyDescent="0.2">
      <c r="C32" s="490"/>
      <c r="D32" s="492"/>
      <c r="E32" s="492"/>
      <c r="F32" s="492"/>
      <c r="G32" s="492"/>
      <c r="H32" s="492"/>
    </row>
    <row r="33" spans="3:3" x14ac:dyDescent="0.2">
      <c r="C33" s="501"/>
    </row>
    <row r="34" spans="3:3" x14ac:dyDescent="0.2">
      <c r="C34" s="501"/>
    </row>
    <row r="35" spans="3:3" x14ac:dyDescent="0.2">
      <c r="C35" s="501"/>
    </row>
    <row r="36" spans="3:3" x14ac:dyDescent="0.2">
      <c r="C36" s="501"/>
    </row>
  </sheetData>
  <autoFilter ref="A14:AB14"/>
  <mergeCells count="13">
    <mergeCell ref="A27:G27"/>
    <mergeCell ref="B28:D28"/>
    <mergeCell ref="B13:G13"/>
    <mergeCell ref="S12:AB12"/>
    <mergeCell ref="I13:M13"/>
    <mergeCell ref="N13:R13"/>
    <mergeCell ref="S13:W13"/>
    <mergeCell ref="X13:AB13"/>
    <mergeCell ref="A3:G3"/>
    <mergeCell ref="B4:G4"/>
    <mergeCell ref="A1:G1"/>
    <mergeCell ref="A2:G2"/>
    <mergeCell ref="I12:R12"/>
  </mergeCells>
  <printOptions horizontalCentered="1"/>
  <pageMargins left="0.74803149606299202" right="0.39370078740157499" top="0.74803149606299202" bottom="4.1338582677165396" header="0.511811023622047" footer="3.54330708661417"/>
  <pageSetup paperSize="9" scale="99" firstPageNumber="21" orientation="portrait" blackAndWhite="1" useFirstPageNumber="1" r:id="rId1"/>
  <headerFooter alignWithMargins="0">
    <oddHeader xml:space="preserve">&amp;C   </oddHeader>
    <oddFooter>&amp;C&amp;"Times New Roman,Bold"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92D050"/>
  </sheetPr>
  <dimension ref="A1:AD79"/>
  <sheetViews>
    <sheetView view="pageBreakPreview" zoomScaleSheetLayoutView="100" workbookViewId="0">
      <selection activeCell="C57" sqref="C57:H61"/>
    </sheetView>
  </sheetViews>
  <sheetFormatPr defaultColWidth="11" defaultRowHeight="12.75" x14ac:dyDescent="0.2"/>
  <cols>
    <col min="1" max="1" width="6.42578125" style="745" customWidth="1"/>
    <col min="2" max="2" width="8.140625" style="746" customWidth="1"/>
    <col min="3" max="3" width="34.5703125" style="487" customWidth="1"/>
    <col min="4" max="4" width="9.140625" style="494" bestFit="1" customWidth="1"/>
    <col min="5" max="5" width="9.42578125" style="494" customWidth="1"/>
    <col min="6" max="6" width="11.7109375" style="487" bestFit="1" customWidth="1"/>
    <col min="7" max="7" width="8.5703125" style="487" customWidth="1"/>
    <col min="8" max="8" width="3.140625" style="771" customWidth="1"/>
    <col min="9" max="9" width="8.5703125" style="494" customWidth="1"/>
    <col min="10" max="10" width="8.42578125" style="487" customWidth="1"/>
    <col min="11" max="11" width="8.5703125" style="494" customWidth="1"/>
    <col min="12" max="12" width="9.140625" style="494" customWidth="1"/>
    <col min="13" max="13" width="13.28515625" style="494" customWidth="1"/>
    <col min="14" max="14" width="7.28515625" style="499" customWidth="1"/>
    <col min="15" max="15" width="6.5703125" style="468" customWidth="1"/>
    <col min="16" max="16" width="15.85546875" style="468" customWidth="1"/>
    <col min="17" max="17" width="6.85546875" style="468" customWidth="1"/>
    <col min="18" max="18" width="11.5703125" style="486" customWidth="1"/>
    <col min="19" max="19" width="5.5703125" style="468" customWidth="1"/>
    <col min="20" max="20" width="7.5703125" style="468" customWidth="1"/>
    <col min="21" max="21" width="7.42578125" style="468" customWidth="1"/>
    <col min="22" max="22" width="7" style="468" customWidth="1"/>
    <col min="23" max="24" width="10.28515625" style="468" customWidth="1"/>
    <col min="25" max="25" width="11" style="468"/>
    <col min="26" max="26" width="7.7109375" style="468" customWidth="1"/>
    <col min="27" max="27" width="5.5703125" style="468" customWidth="1"/>
    <col min="28" max="28" width="12" style="468" customWidth="1"/>
    <col min="29" max="30" width="11" style="468"/>
    <col min="31" max="16384" width="11" style="487"/>
  </cols>
  <sheetData>
    <row r="1" spans="1:30" x14ac:dyDescent="0.2">
      <c r="A1" s="2043" t="s">
        <v>175</v>
      </c>
      <c r="B1" s="2043"/>
      <c r="C1" s="2043"/>
      <c r="D1" s="2043"/>
      <c r="E1" s="2043"/>
      <c r="F1" s="2043"/>
      <c r="G1" s="2043"/>
      <c r="H1" s="749"/>
      <c r="I1" s="793"/>
      <c r="J1" s="793"/>
      <c r="K1" s="793"/>
      <c r="L1" s="793"/>
      <c r="M1" s="793"/>
    </row>
    <row r="2" spans="1:30" x14ac:dyDescent="0.2">
      <c r="A2" s="2043" t="s">
        <v>176</v>
      </c>
      <c r="B2" s="2043"/>
      <c r="C2" s="2043"/>
      <c r="D2" s="2043"/>
      <c r="E2" s="2043"/>
      <c r="F2" s="2043"/>
      <c r="G2" s="2043"/>
      <c r="H2" s="749"/>
      <c r="I2" s="793"/>
      <c r="J2" s="793"/>
      <c r="K2" s="793"/>
      <c r="L2" s="793"/>
      <c r="M2" s="793"/>
    </row>
    <row r="3" spans="1:30" x14ac:dyDescent="0.2">
      <c r="A3" s="1992" t="s">
        <v>612</v>
      </c>
      <c r="B3" s="1992"/>
      <c r="C3" s="1992"/>
      <c r="D3" s="1992"/>
      <c r="E3" s="1992"/>
      <c r="F3" s="1992"/>
      <c r="G3" s="1992"/>
      <c r="H3" s="1338"/>
      <c r="I3" s="722"/>
      <c r="J3" s="747"/>
      <c r="K3" s="722"/>
      <c r="L3" s="722"/>
      <c r="M3" s="722"/>
    </row>
    <row r="4" spans="1:30" ht="7.15" customHeight="1" x14ac:dyDescent="0.25">
      <c r="A4" s="34"/>
      <c r="B4" s="1993"/>
      <c r="C4" s="1993"/>
      <c r="D4" s="1993"/>
      <c r="E4" s="1993"/>
      <c r="F4" s="1993"/>
      <c r="G4" s="1993"/>
      <c r="H4" s="1339"/>
      <c r="I4" s="722"/>
      <c r="J4" s="747"/>
      <c r="K4" s="722"/>
      <c r="L4" s="722"/>
      <c r="M4" s="722"/>
    </row>
    <row r="5" spans="1:30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78"/>
      <c r="I5" s="722"/>
      <c r="J5" s="747"/>
      <c r="K5" s="722"/>
      <c r="L5" s="722"/>
      <c r="M5" s="722"/>
    </row>
    <row r="6" spans="1:30" x14ac:dyDescent="0.2">
      <c r="A6" s="34"/>
      <c r="B6" s="38" t="s">
        <v>9</v>
      </c>
      <c r="C6" s="30" t="s">
        <v>10</v>
      </c>
      <c r="D6" s="39" t="s">
        <v>61</v>
      </c>
      <c r="E6" s="32">
        <v>1016353</v>
      </c>
      <c r="F6" s="32">
        <v>23405</v>
      </c>
      <c r="G6" s="32">
        <f>SUM(E6:F6)</f>
        <v>1039758</v>
      </c>
      <c r="H6" s="1340"/>
      <c r="I6" s="722"/>
      <c r="J6" s="722"/>
      <c r="K6" s="722"/>
      <c r="L6" s="722"/>
      <c r="M6" s="722"/>
    </row>
    <row r="7" spans="1:30" ht="21" customHeight="1" x14ac:dyDescent="0.2">
      <c r="A7" s="34"/>
      <c r="B7" s="38" t="s">
        <v>11</v>
      </c>
      <c r="C7" s="40" t="s">
        <v>12</v>
      </c>
      <c r="D7" s="41"/>
      <c r="E7" s="33"/>
      <c r="F7" s="33"/>
      <c r="G7" s="33"/>
      <c r="H7" s="78"/>
      <c r="I7" s="722"/>
      <c r="J7" s="722"/>
      <c r="K7" s="722"/>
      <c r="L7" s="722"/>
      <c r="M7" s="722"/>
    </row>
    <row r="8" spans="1:30" x14ac:dyDescent="0.2">
      <c r="A8" s="34"/>
      <c r="B8" s="38"/>
      <c r="C8" s="40" t="s">
        <v>118</v>
      </c>
      <c r="D8" s="41" t="s">
        <v>61</v>
      </c>
      <c r="E8" s="33">
        <f>G48</f>
        <v>72509</v>
      </c>
      <c r="F8" s="271">
        <v>0</v>
      </c>
      <c r="G8" s="33">
        <f>SUM(E8:F8)</f>
        <v>72509</v>
      </c>
      <c r="H8" s="78"/>
      <c r="I8" s="748"/>
      <c r="J8" s="748"/>
      <c r="K8" s="748"/>
      <c r="L8" s="748"/>
      <c r="M8" s="748"/>
    </row>
    <row r="9" spans="1:30" x14ac:dyDescent="0.2">
      <c r="A9" s="34"/>
      <c r="B9" s="42" t="s">
        <v>60</v>
      </c>
      <c r="C9" s="30" t="s">
        <v>26</v>
      </c>
      <c r="D9" s="43" t="s">
        <v>61</v>
      </c>
      <c r="E9" s="44">
        <f>SUM(E6:E8)</f>
        <v>1088862</v>
      </c>
      <c r="F9" s="44">
        <f>SUM(F6:F8)</f>
        <v>23405</v>
      </c>
      <c r="G9" s="44">
        <f>SUM(E9:F9)</f>
        <v>1112267</v>
      </c>
      <c r="H9" s="1340"/>
      <c r="J9" s="494"/>
    </row>
    <row r="10" spans="1:30" x14ac:dyDescent="0.2">
      <c r="A10" s="34"/>
      <c r="B10" s="38"/>
      <c r="C10" s="30"/>
      <c r="D10" s="31"/>
      <c r="E10" s="31"/>
      <c r="F10" s="39"/>
      <c r="G10" s="31"/>
      <c r="H10" s="1340"/>
      <c r="J10" s="494"/>
    </row>
    <row r="11" spans="1:30" x14ac:dyDescent="0.2">
      <c r="A11" s="34"/>
      <c r="B11" s="38" t="s">
        <v>27</v>
      </c>
      <c r="C11" s="30" t="s">
        <v>28</v>
      </c>
      <c r="D11" s="30"/>
      <c r="E11" s="30"/>
      <c r="F11" s="45"/>
      <c r="G11" s="30"/>
      <c r="H11" s="42"/>
      <c r="J11" s="494"/>
    </row>
    <row r="12" spans="1:30" s="417" customFormat="1" x14ac:dyDescent="0.2">
      <c r="A12" s="32"/>
      <c r="B12" s="41"/>
      <c r="C12" s="41"/>
      <c r="D12" s="41"/>
      <c r="E12" s="41"/>
      <c r="F12" s="41"/>
      <c r="G12" s="33"/>
      <c r="H12" s="78"/>
      <c r="I12" s="2030"/>
      <c r="J12" s="2030"/>
      <c r="K12" s="2030"/>
      <c r="L12" s="2030"/>
      <c r="M12" s="2035"/>
      <c r="N12" s="2030"/>
      <c r="O12" s="2030"/>
      <c r="P12" s="2030"/>
      <c r="Q12" s="2030"/>
      <c r="R12" s="2030"/>
      <c r="S12" s="2030"/>
      <c r="T12" s="2030"/>
      <c r="U12" s="2030"/>
      <c r="V12" s="2030"/>
      <c r="W12" s="2030"/>
      <c r="X12" s="2031"/>
      <c r="Y12" s="2031"/>
      <c r="Z12" s="2031"/>
      <c r="AA12" s="2031"/>
      <c r="AB12" s="2031"/>
    </row>
    <row r="13" spans="1:30" s="417" customFormat="1" ht="13.5" thickBot="1" x14ac:dyDescent="0.25">
      <c r="A13" s="46"/>
      <c r="B13" s="1994" t="s">
        <v>112</v>
      </c>
      <c r="C13" s="1994"/>
      <c r="D13" s="1994"/>
      <c r="E13" s="1994"/>
      <c r="F13" s="1994"/>
      <c r="G13" s="1994"/>
      <c r="H13" s="1341"/>
      <c r="I13" s="2032"/>
      <c r="J13" s="2032"/>
      <c r="K13" s="2032"/>
      <c r="L13" s="2032"/>
      <c r="M13" s="2033"/>
      <c r="N13" s="2032"/>
      <c r="O13" s="2032"/>
      <c r="P13" s="2032"/>
      <c r="Q13" s="2032"/>
      <c r="R13" s="2032"/>
      <c r="S13" s="2032"/>
      <c r="T13" s="2032"/>
      <c r="U13" s="2032"/>
      <c r="V13" s="2032"/>
      <c r="W13" s="2032"/>
      <c r="X13" s="2034"/>
      <c r="Y13" s="2034"/>
      <c r="Z13" s="2034"/>
      <c r="AA13" s="2034"/>
      <c r="AB13" s="2034"/>
    </row>
    <row r="14" spans="1:30" s="417" customFormat="1" ht="14.25" thickTop="1" thickBot="1" x14ac:dyDescent="0.25">
      <c r="A14" s="46"/>
      <c r="B14" s="370"/>
      <c r="C14" s="370" t="s">
        <v>29</v>
      </c>
      <c r="D14" s="370"/>
      <c r="E14" s="370" t="s">
        <v>62</v>
      </c>
      <c r="F14" s="370" t="s">
        <v>123</v>
      </c>
      <c r="G14" s="47" t="s">
        <v>121</v>
      </c>
      <c r="H14" s="78"/>
      <c r="I14" s="421"/>
      <c r="J14" s="421"/>
      <c r="K14" s="421"/>
      <c r="L14" s="421"/>
      <c r="M14" s="420"/>
      <c r="N14" s="421"/>
      <c r="O14" s="421"/>
      <c r="P14" s="421"/>
      <c r="Q14" s="421"/>
      <c r="R14" s="420"/>
      <c r="S14" s="421"/>
      <c r="T14" s="421"/>
      <c r="U14" s="421"/>
      <c r="V14" s="421"/>
      <c r="W14" s="420"/>
      <c r="X14" s="422"/>
      <c r="Y14" s="422"/>
      <c r="Z14" s="422"/>
      <c r="AA14" s="422"/>
      <c r="AB14" s="423"/>
    </row>
    <row r="15" spans="1:30" ht="13.5" thickTop="1" x14ac:dyDescent="0.2">
      <c r="C15" s="749" t="s">
        <v>63</v>
      </c>
      <c r="D15" s="497"/>
      <c r="E15" s="497"/>
      <c r="F15" s="497"/>
      <c r="G15" s="497"/>
      <c r="H15" s="498"/>
      <c r="I15" s="499"/>
      <c r="J15" s="468"/>
      <c r="K15" s="468"/>
      <c r="L15" s="468"/>
      <c r="M15" s="468"/>
      <c r="N15" s="468"/>
      <c r="R15" s="468"/>
      <c r="Z15" s="487"/>
      <c r="AA15" s="487"/>
      <c r="AB15" s="487"/>
      <c r="AC15" s="487"/>
      <c r="AD15" s="487"/>
    </row>
    <row r="16" spans="1:30" x14ac:dyDescent="0.2">
      <c r="A16" s="745" t="s">
        <v>64</v>
      </c>
      <c r="B16" s="740">
        <v>2401</v>
      </c>
      <c r="C16" s="741" t="s">
        <v>59</v>
      </c>
      <c r="F16" s="494"/>
      <c r="G16" s="494"/>
      <c r="H16" s="772"/>
      <c r="I16" s="499"/>
      <c r="J16" s="468"/>
      <c r="K16" s="468"/>
      <c r="L16" s="468"/>
      <c r="M16" s="468"/>
      <c r="N16" s="468"/>
      <c r="R16" s="468"/>
      <c r="Z16" s="487"/>
      <c r="AA16" s="487"/>
      <c r="AB16" s="487"/>
      <c r="AC16" s="487"/>
      <c r="AD16" s="487"/>
    </row>
    <row r="17" spans="1:30" x14ac:dyDescent="0.2">
      <c r="B17" s="750">
        <v>1E-3</v>
      </c>
      <c r="C17" s="741" t="s">
        <v>65</v>
      </c>
      <c r="D17" s="501"/>
      <c r="E17" s="501"/>
      <c r="F17" s="501"/>
      <c r="G17" s="501"/>
      <c r="H17" s="772"/>
      <c r="I17" s="499"/>
      <c r="J17" s="468"/>
      <c r="K17" s="468"/>
      <c r="L17" s="468"/>
      <c r="M17" s="468"/>
      <c r="N17" s="468"/>
      <c r="R17" s="468"/>
      <c r="Z17" s="487"/>
      <c r="AA17" s="487"/>
      <c r="AB17" s="487"/>
      <c r="AC17" s="487"/>
      <c r="AD17" s="487"/>
    </row>
    <row r="18" spans="1:30" ht="13.15" customHeight="1" x14ac:dyDescent="0.2">
      <c r="B18" s="746">
        <v>16</v>
      </c>
      <c r="C18" s="751" t="s">
        <v>351</v>
      </c>
      <c r="D18" s="501"/>
      <c r="E18" s="501"/>
      <c r="F18" s="501"/>
      <c r="G18" s="501"/>
      <c r="H18" s="772"/>
      <c r="I18" s="499"/>
      <c r="J18" s="468"/>
      <c r="K18" s="468"/>
      <c r="L18" s="468"/>
      <c r="M18" s="468"/>
      <c r="N18" s="468"/>
      <c r="R18" s="468"/>
      <c r="Z18" s="487"/>
      <c r="AA18" s="487"/>
      <c r="AB18" s="487"/>
      <c r="AC18" s="487"/>
      <c r="AD18" s="487"/>
    </row>
    <row r="19" spans="1:30" ht="13.15" customHeight="1" x14ac:dyDescent="0.2">
      <c r="B19" s="746">
        <v>44</v>
      </c>
      <c r="C19" s="751" t="s">
        <v>67</v>
      </c>
      <c r="D19" s="501"/>
      <c r="E19" s="501"/>
      <c r="F19" s="501"/>
      <c r="G19" s="501"/>
      <c r="H19" s="772"/>
      <c r="I19" s="499"/>
      <c r="J19" s="468"/>
      <c r="K19" s="468"/>
      <c r="L19" s="468"/>
      <c r="M19" s="468"/>
      <c r="N19" s="468"/>
      <c r="R19" s="468"/>
      <c r="Z19" s="487"/>
      <c r="AA19" s="487"/>
      <c r="AB19" s="487"/>
      <c r="AC19" s="487"/>
      <c r="AD19" s="487"/>
    </row>
    <row r="20" spans="1:30" ht="25.5" x14ac:dyDescent="0.2">
      <c r="B20" s="508" t="s">
        <v>352</v>
      </c>
      <c r="C20" s="752" t="s">
        <v>353</v>
      </c>
      <c r="D20" s="444"/>
      <c r="E20" s="433">
        <v>39983</v>
      </c>
      <c r="F20" s="1276">
        <v>0</v>
      </c>
      <c r="G20" s="433">
        <f t="shared" ref="G20" si="0">SUM(E20:F20)</f>
        <v>39983</v>
      </c>
      <c r="H20" s="1277" t="s">
        <v>620</v>
      </c>
      <c r="I20" s="499"/>
      <c r="J20" s="468"/>
      <c r="K20" s="468"/>
      <c r="L20" s="468"/>
      <c r="M20" s="486"/>
      <c r="N20" s="468"/>
      <c r="R20" s="468"/>
      <c r="Z20" s="487"/>
      <c r="AA20" s="487"/>
      <c r="AB20" s="487"/>
      <c r="AC20" s="487"/>
      <c r="AD20" s="487"/>
    </row>
    <row r="21" spans="1:30" ht="13.15" customHeight="1" x14ac:dyDescent="0.2">
      <c r="A21" s="507" t="s">
        <v>60</v>
      </c>
      <c r="B21" s="753">
        <v>44</v>
      </c>
      <c r="C21" s="736" t="s">
        <v>67</v>
      </c>
      <c r="D21" s="439"/>
      <c r="E21" s="438">
        <f>SUM(E20:E20)</f>
        <v>39983</v>
      </c>
      <c r="F21" s="1273">
        <f>SUM(F20:F20)</f>
        <v>0</v>
      </c>
      <c r="G21" s="438">
        <f>SUM(G20:G20)</f>
        <v>39983</v>
      </c>
      <c r="H21" s="1272"/>
      <c r="I21" s="499"/>
      <c r="J21" s="468"/>
      <c r="K21" s="468"/>
      <c r="L21" s="468"/>
      <c r="M21" s="468"/>
      <c r="N21" s="468"/>
      <c r="R21" s="468"/>
      <c r="Z21" s="487"/>
      <c r="AA21" s="487"/>
      <c r="AB21" s="487"/>
      <c r="AC21" s="487"/>
      <c r="AD21" s="487"/>
    </row>
    <row r="22" spans="1:30" ht="9" customHeight="1" x14ac:dyDescent="0.2">
      <c r="B22" s="754"/>
      <c r="C22" s="751"/>
      <c r="D22" s="497"/>
      <c r="E22" s="497"/>
      <c r="F22" s="1280"/>
      <c r="G22" s="497"/>
      <c r="H22" s="498"/>
      <c r="I22" s="499"/>
      <c r="J22" s="468"/>
      <c r="K22" s="468"/>
      <c r="L22" s="468"/>
      <c r="M22" s="468"/>
      <c r="N22" s="468"/>
      <c r="R22" s="468"/>
      <c r="Z22" s="487"/>
      <c r="AA22" s="487"/>
      <c r="AB22" s="487"/>
      <c r="AC22" s="487"/>
      <c r="AD22" s="487"/>
    </row>
    <row r="23" spans="1:30" ht="13.15" customHeight="1" x14ac:dyDescent="0.2">
      <c r="A23" s="507"/>
      <c r="B23" s="753">
        <v>45</v>
      </c>
      <c r="C23" s="736" t="s">
        <v>16</v>
      </c>
      <c r="D23" s="497"/>
      <c r="E23" s="490"/>
      <c r="F23" s="1280"/>
      <c r="G23" s="497"/>
      <c r="H23" s="498"/>
      <c r="I23" s="499"/>
      <c r="J23" s="468"/>
      <c r="K23" s="468"/>
      <c r="L23" s="468"/>
      <c r="M23" s="468"/>
      <c r="N23" s="468"/>
      <c r="R23" s="468"/>
      <c r="Z23" s="487"/>
      <c r="AA23" s="487"/>
      <c r="AB23" s="487"/>
      <c r="AC23" s="487"/>
      <c r="AD23" s="487"/>
    </row>
    <row r="24" spans="1:30" s="316" customFormat="1" ht="13.15" customHeight="1" x14ac:dyDescent="0.2">
      <c r="A24" s="737" t="s">
        <v>627</v>
      </c>
      <c r="B24" s="725" t="s">
        <v>817</v>
      </c>
      <c r="C24" s="751" t="s">
        <v>244</v>
      </c>
      <c r="D24" s="510"/>
      <c r="E24" s="516">
        <v>1</v>
      </c>
      <c r="F24" s="1274">
        <v>0</v>
      </c>
      <c r="G24" s="505">
        <f>SUM(E24:F24)</f>
        <v>1</v>
      </c>
      <c r="H24" s="498" t="s">
        <v>622</v>
      </c>
      <c r="I24" s="499"/>
      <c r="J24" s="468"/>
      <c r="K24" s="468"/>
      <c r="L24" s="468"/>
      <c r="M24" s="468"/>
      <c r="N24" s="347"/>
      <c r="O24" s="347"/>
      <c r="P24" s="347"/>
      <c r="Q24" s="347"/>
      <c r="R24" s="347"/>
      <c r="S24" s="347"/>
      <c r="T24" s="347"/>
      <c r="U24" s="347"/>
      <c r="V24" s="347"/>
      <c r="W24" s="347"/>
      <c r="X24" s="347"/>
      <c r="Y24" s="347"/>
    </row>
    <row r="25" spans="1:30" ht="13.15" customHeight="1" x14ac:dyDescent="0.2">
      <c r="A25" s="507" t="s">
        <v>60</v>
      </c>
      <c r="B25" s="753">
        <v>45</v>
      </c>
      <c r="C25" s="736" t="s">
        <v>16</v>
      </c>
      <c r="D25" s="510"/>
      <c r="E25" s="451">
        <f>SUM(E24:E24)</f>
        <v>1</v>
      </c>
      <c r="F25" s="1274">
        <f>SUM(F24:F24)</f>
        <v>0</v>
      </c>
      <c r="G25" s="727">
        <f>SUM(G24:G24)</f>
        <v>1</v>
      </c>
      <c r="H25" s="1240"/>
      <c r="I25" s="499"/>
      <c r="J25" s="468"/>
      <c r="K25" s="468"/>
      <c r="L25" s="468"/>
      <c r="M25" s="468"/>
      <c r="N25" s="468"/>
      <c r="R25" s="468"/>
      <c r="Z25" s="487"/>
      <c r="AA25" s="487"/>
      <c r="AB25" s="487"/>
      <c r="AC25" s="487"/>
      <c r="AD25" s="487"/>
    </row>
    <row r="26" spans="1:30" ht="13.15" customHeight="1" x14ac:dyDescent="0.2">
      <c r="A26" s="507"/>
      <c r="B26" s="753"/>
      <c r="C26" s="736"/>
      <c r="D26" s="510"/>
      <c r="E26" s="439"/>
      <c r="F26" s="1254"/>
      <c r="G26" s="510"/>
      <c r="H26" s="1240"/>
      <c r="I26" s="499"/>
      <c r="J26" s="468"/>
      <c r="K26" s="468"/>
      <c r="L26" s="468"/>
      <c r="M26" s="468"/>
      <c r="N26" s="468"/>
      <c r="R26" s="468"/>
      <c r="Z26" s="487"/>
      <c r="AA26" s="487"/>
      <c r="AB26" s="487"/>
      <c r="AC26" s="487"/>
      <c r="AD26" s="487"/>
    </row>
    <row r="27" spans="1:30" ht="13.15" customHeight="1" x14ac:dyDescent="0.2">
      <c r="A27" s="507"/>
      <c r="B27" s="753">
        <v>46</v>
      </c>
      <c r="C27" s="736" t="s">
        <v>17</v>
      </c>
      <c r="D27" s="497"/>
      <c r="E27" s="501"/>
      <c r="F27" s="1288"/>
      <c r="G27" s="493"/>
      <c r="H27" s="723"/>
      <c r="I27" s="499"/>
      <c r="J27" s="468"/>
      <c r="K27" s="468"/>
      <c r="L27" s="468"/>
      <c r="M27" s="468"/>
      <c r="N27" s="468"/>
      <c r="R27" s="468"/>
      <c r="Z27" s="487"/>
      <c r="AA27" s="487"/>
      <c r="AB27" s="487"/>
      <c r="AC27" s="487"/>
      <c r="AD27" s="487"/>
    </row>
    <row r="28" spans="1:30" s="316" customFormat="1" ht="13.15" customHeight="1" x14ac:dyDescent="0.2">
      <c r="A28" s="737" t="s">
        <v>627</v>
      </c>
      <c r="B28" s="725" t="s">
        <v>818</v>
      </c>
      <c r="C28" s="751" t="s">
        <v>244</v>
      </c>
      <c r="D28" s="510"/>
      <c r="E28" s="504">
        <v>1</v>
      </c>
      <c r="F28" s="1276">
        <v>0</v>
      </c>
      <c r="G28" s="493">
        <f>SUM(E28:F28)</f>
        <v>1</v>
      </c>
      <c r="H28" s="498" t="s">
        <v>622</v>
      </c>
      <c r="I28" s="499"/>
      <c r="J28" s="468"/>
      <c r="K28" s="468"/>
      <c r="L28" s="468"/>
      <c r="M28" s="468"/>
      <c r="N28" s="347"/>
      <c r="O28" s="347"/>
      <c r="P28" s="347"/>
      <c r="Q28" s="347"/>
      <c r="R28" s="347"/>
      <c r="S28" s="347"/>
      <c r="T28" s="347"/>
      <c r="U28" s="347"/>
      <c r="V28" s="347"/>
      <c r="W28" s="347"/>
      <c r="X28" s="347"/>
      <c r="Y28" s="347"/>
    </row>
    <row r="29" spans="1:30" ht="13.15" customHeight="1" x14ac:dyDescent="0.2">
      <c r="A29" s="507" t="s">
        <v>60</v>
      </c>
      <c r="B29" s="753">
        <v>46</v>
      </c>
      <c r="C29" s="736" t="s">
        <v>17</v>
      </c>
      <c r="D29" s="510"/>
      <c r="E29" s="438">
        <f>SUM(E28:E28)</f>
        <v>1</v>
      </c>
      <c r="F29" s="1273">
        <f>SUM(F28:F28)</f>
        <v>0</v>
      </c>
      <c r="G29" s="518">
        <f>SUM(G28:G28)</f>
        <v>1</v>
      </c>
      <c r="H29" s="1240"/>
      <c r="I29" s="499"/>
      <c r="J29" s="468"/>
      <c r="K29" s="468"/>
      <c r="L29" s="468"/>
      <c r="M29" s="468"/>
      <c r="N29" s="468"/>
      <c r="R29" s="468"/>
      <c r="Z29" s="487"/>
      <c r="AA29" s="487"/>
      <c r="AB29" s="487"/>
      <c r="AC29" s="487"/>
      <c r="AD29" s="487"/>
    </row>
    <row r="30" spans="1:30" ht="9" customHeight="1" x14ac:dyDescent="0.2">
      <c r="A30" s="507"/>
      <c r="B30" s="753"/>
      <c r="C30" s="736"/>
      <c r="D30" s="497"/>
      <c r="E30" s="497"/>
      <c r="F30" s="1280"/>
      <c r="G30" s="497"/>
      <c r="H30" s="498"/>
      <c r="I30" s="499"/>
      <c r="J30" s="468"/>
      <c r="K30" s="468"/>
      <c r="L30" s="468"/>
      <c r="M30" s="468"/>
      <c r="N30" s="468"/>
      <c r="R30" s="468"/>
      <c r="Z30" s="487"/>
      <c r="AA30" s="487"/>
      <c r="AB30" s="487"/>
      <c r="AC30" s="487"/>
      <c r="AD30" s="487"/>
    </row>
    <row r="31" spans="1:30" ht="13.15" customHeight="1" x14ac:dyDescent="0.2">
      <c r="A31" s="507"/>
      <c r="B31" s="753">
        <v>47</v>
      </c>
      <c r="C31" s="736" t="s">
        <v>18</v>
      </c>
      <c r="D31" s="497"/>
      <c r="E31" s="501"/>
      <c r="F31" s="1288"/>
      <c r="G31" s="493"/>
      <c r="H31" s="723"/>
      <c r="I31" s="499"/>
      <c r="J31" s="468"/>
      <c r="K31" s="468"/>
      <c r="L31" s="468"/>
      <c r="M31" s="468"/>
      <c r="N31" s="468"/>
      <c r="R31" s="468"/>
      <c r="Z31" s="487"/>
      <c r="AA31" s="487"/>
      <c r="AB31" s="487"/>
      <c r="AC31" s="487"/>
      <c r="AD31" s="487"/>
    </row>
    <row r="32" spans="1:30" s="316" customFormat="1" ht="13.15" customHeight="1" x14ac:dyDescent="0.2">
      <c r="A32" s="737" t="s">
        <v>627</v>
      </c>
      <c r="B32" s="725" t="s">
        <v>819</v>
      </c>
      <c r="C32" s="751" t="s">
        <v>244</v>
      </c>
      <c r="D32" s="510"/>
      <c r="E32" s="504">
        <v>1</v>
      </c>
      <c r="F32" s="1276">
        <v>0</v>
      </c>
      <c r="G32" s="493">
        <f>SUM(E32:F32)</f>
        <v>1</v>
      </c>
      <c r="H32" s="498" t="s">
        <v>622</v>
      </c>
      <c r="I32" s="499"/>
      <c r="J32" s="468"/>
      <c r="K32" s="468"/>
      <c r="L32" s="468"/>
      <c r="M32" s="468"/>
      <c r="N32" s="347"/>
      <c r="O32" s="347"/>
      <c r="P32" s="347"/>
      <c r="Q32" s="347"/>
      <c r="R32" s="347"/>
      <c r="S32" s="347"/>
      <c r="T32" s="347"/>
      <c r="U32" s="347"/>
      <c r="V32" s="347"/>
      <c r="W32" s="347"/>
      <c r="X32" s="347"/>
      <c r="Y32" s="347"/>
    </row>
    <row r="33" spans="1:30" ht="13.15" customHeight="1" x14ac:dyDescent="0.2">
      <c r="A33" s="507" t="s">
        <v>60</v>
      </c>
      <c r="B33" s="753">
        <v>47</v>
      </c>
      <c r="C33" s="736" t="s">
        <v>18</v>
      </c>
      <c r="D33" s="510"/>
      <c r="E33" s="438">
        <f>SUM(E32:E32)</f>
        <v>1</v>
      </c>
      <c r="F33" s="1273">
        <f>SUM(F32:F32)</f>
        <v>0</v>
      </c>
      <c r="G33" s="518">
        <f>SUM(G32:G32)</f>
        <v>1</v>
      </c>
      <c r="H33" s="1240"/>
      <c r="I33" s="499"/>
      <c r="J33" s="468"/>
      <c r="K33" s="468"/>
      <c r="L33" s="468"/>
      <c r="M33" s="468"/>
      <c r="N33" s="468"/>
      <c r="R33" s="468"/>
      <c r="Z33" s="487"/>
      <c r="AA33" s="487"/>
      <c r="AB33" s="487"/>
      <c r="AC33" s="487"/>
      <c r="AD33" s="487"/>
    </row>
    <row r="34" spans="1:30" ht="8.4499999999999993" customHeight="1" x14ac:dyDescent="0.2">
      <c r="A34" s="507"/>
      <c r="B34" s="753"/>
      <c r="C34" s="736"/>
      <c r="D34" s="497"/>
      <c r="E34" s="497"/>
      <c r="F34" s="1280"/>
      <c r="G34" s="497"/>
      <c r="H34" s="498"/>
      <c r="I34" s="499"/>
      <c r="J34" s="468"/>
      <c r="K34" s="468"/>
      <c r="L34" s="468"/>
      <c r="M34" s="468"/>
      <c r="N34" s="468"/>
      <c r="R34" s="468"/>
      <c r="Z34" s="487"/>
      <c r="AA34" s="487"/>
      <c r="AB34" s="487"/>
      <c r="AC34" s="487"/>
      <c r="AD34" s="487"/>
    </row>
    <row r="35" spans="1:30" ht="13.15" customHeight="1" x14ac:dyDescent="0.2">
      <c r="A35" s="507"/>
      <c r="B35" s="753">
        <v>48</v>
      </c>
      <c r="C35" s="736" t="s">
        <v>19</v>
      </c>
      <c r="D35" s="493"/>
      <c r="E35" s="501"/>
      <c r="F35" s="1288"/>
      <c r="G35" s="493"/>
      <c r="H35" s="723"/>
      <c r="I35" s="499"/>
      <c r="J35" s="468"/>
      <c r="K35" s="468"/>
      <c r="L35" s="468"/>
      <c r="M35" s="468"/>
      <c r="N35" s="468"/>
      <c r="R35" s="468"/>
      <c r="Z35" s="487"/>
      <c r="AA35" s="487"/>
      <c r="AB35" s="487"/>
      <c r="AC35" s="487"/>
      <c r="AD35" s="487"/>
    </row>
    <row r="36" spans="1:30" s="316" customFormat="1" ht="13.15" customHeight="1" x14ac:dyDescent="0.2">
      <c r="A36" s="737" t="s">
        <v>627</v>
      </c>
      <c r="B36" s="725" t="s">
        <v>820</v>
      </c>
      <c r="C36" s="751" t="s">
        <v>244</v>
      </c>
      <c r="D36" s="510"/>
      <c r="E36" s="504">
        <v>1</v>
      </c>
      <c r="F36" s="1276">
        <v>0</v>
      </c>
      <c r="G36" s="493">
        <f>SUM(E36:F36)</f>
        <v>1</v>
      </c>
      <c r="H36" s="498" t="s">
        <v>622</v>
      </c>
      <c r="I36" s="499"/>
      <c r="J36" s="468"/>
      <c r="K36" s="468"/>
      <c r="L36" s="468"/>
      <c r="M36" s="468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7"/>
    </row>
    <row r="37" spans="1:30" ht="13.15" customHeight="1" x14ac:dyDescent="0.2">
      <c r="A37" s="507" t="s">
        <v>60</v>
      </c>
      <c r="B37" s="753">
        <v>48</v>
      </c>
      <c r="C37" s="736" t="s">
        <v>19</v>
      </c>
      <c r="D37" s="510"/>
      <c r="E37" s="438">
        <f>SUM(E36:E36)</f>
        <v>1</v>
      </c>
      <c r="F37" s="1273">
        <f>SUM(F36:F36)</f>
        <v>0</v>
      </c>
      <c r="G37" s="518">
        <f>SUM(G36:G36)</f>
        <v>1</v>
      </c>
      <c r="H37" s="1240"/>
      <c r="I37" s="499"/>
      <c r="J37" s="468"/>
      <c r="K37" s="468"/>
      <c r="L37" s="468"/>
      <c r="M37" s="468"/>
      <c r="N37" s="468"/>
      <c r="R37" s="468"/>
      <c r="Z37" s="487"/>
      <c r="AA37" s="487"/>
      <c r="AB37" s="487"/>
      <c r="AC37" s="487"/>
      <c r="AD37" s="487"/>
    </row>
    <row r="38" spans="1:30" ht="13.15" customHeight="1" x14ac:dyDescent="0.2">
      <c r="A38" s="507" t="s">
        <v>60</v>
      </c>
      <c r="B38" s="753">
        <v>16</v>
      </c>
      <c r="C38" s="736" t="s">
        <v>351</v>
      </c>
      <c r="D38" s="510"/>
      <c r="E38" s="438">
        <f>E37+E33+E29+E25+E21</f>
        <v>39987</v>
      </c>
      <c r="F38" s="1273">
        <f>F37+F33+F29+F25+F21</f>
        <v>0</v>
      </c>
      <c r="G38" s="518">
        <f>G37+G33+G29+G25+G21</f>
        <v>39987</v>
      </c>
      <c r="H38" s="1240"/>
      <c r="I38" s="499"/>
      <c r="J38" s="468"/>
      <c r="K38" s="468"/>
      <c r="L38" s="468"/>
      <c r="M38" s="468"/>
      <c r="N38" s="468"/>
      <c r="R38" s="468"/>
      <c r="Z38" s="487"/>
      <c r="AA38" s="487"/>
      <c r="AB38" s="487"/>
      <c r="AC38" s="487"/>
      <c r="AD38" s="487"/>
    </row>
    <row r="39" spans="1:30" ht="13.15" customHeight="1" x14ac:dyDescent="0.2">
      <c r="A39" s="755" t="s">
        <v>60</v>
      </c>
      <c r="B39" s="1748">
        <v>1E-3</v>
      </c>
      <c r="C39" s="767" t="s">
        <v>65</v>
      </c>
      <c r="D39" s="1749"/>
      <c r="E39" s="684">
        <f t="shared" ref="E39:G39" si="1">E38</f>
        <v>39987</v>
      </c>
      <c r="F39" s="1303">
        <f t="shared" si="1"/>
        <v>0</v>
      </c>
      <c r="G39" s="756">
        <f t="shared" si="1"/>
        <v>39987</v>
      </c>
      <c r="H39" s="1393"/>
      <c r="I39" s="499"/>
      <c r="J39" s="468"/>
      <c r="K39" s="468"/>
      <c r="L39" s="468"/>
      <c r="M39" s="468"/>
      <c r="N39" s="468"/>
      <c r="R39" s="468"/>
      <c r="Z39" s="487"/>
      <c r="AA39" s="487"/>
      <c r="AB39" s="487"/>
      <c r="AC39" s="487"/>
      <c r="AD39" s="487"/>
    </row>
    <row r="40" spans="1:30" ht="9" customHeight="1" x14ac:dyDescent="0.2">
      <c r="A40" s="507"/>
      <c r="B40" s="733"/>
      <c r="C40" s="734"/>
      <c r="D40" s="497"/>
      <c r="E40" s="497"/>
      <c r="F40" s="1280"/>
      <c r="G40" s="497"/>
      <c r="H40" s="498"/>
      <c r="I40" s="499"/>
      <c r="J40" s="468"/>
      <c r="K40" s="468"/>
      <c r="L40" s="468"/>
      <c r="M40" s="468"/>
      <c r="N40" s="468"/>
      <c r="R40" s="468"/>
      <c r="Z40" s="487"/>
      <c r="AA40" s="487"/>
      <c r="AB40" s="487"/>
      <c r="AC40" s="487"/>
      <c r="AD40" s="487"/>
    </row>
    <row r="41" spans="1:30" ht="15" customHeight="1" x14ac:dyDescent="0.2">
      <c r="A41" s="507"/>
      <c r="B41" s="735">
        <v>0.11899999999999999</v>
      </c>
      <c r="C41" s="734" t="s">
        <v>177</v>
      </c>
      <c r="D41" s="490"/>
      <c r="E41" s="501"/>
      <c r="F41" s="1362"/>
      <c r="G41" s="501"/>
      <c r="H41" s="772"/>
      <c r="I41" s="499"/>
      <c r="J41" s="468"/>
      <c r="K41" s="468"/>
      <c r="L41" s="468"/>
      <c r="M41" s="468"/>
      <c r="N41" s="468"/>
      <c r="R41" s="468"/>
      <c r="Z41" s="487"/>
      <c r="AA41" s="487"/>
      <c r="AB41" s="487"/>
      <c r="AC41" s="487"/>
      <c r="AD41" s="487"/>
    </row>
    <row r="42" spans="1:30" ht="15" customHeight="1" x14ac:dyDescent="0.2">
      <c r="A42" s="507"/>
      <c r="B42" s="753">
        <v>61</v>
      </c>
      <c r="C42" s="736" t="s">
        <v>354</v>
      </c>
      <c r="D42" s="497"/>
      <c r="E42" s="493"/>
      <c r="F42" s="1288"/>
      <c r="G42" s="493"/>
      <c r="H42" s="723"/>
      <c r="I42" s="499"/>
      <c r="J42" s="468"/>
      <c r="K42" s="468"/>
      <c r="L42" s="468"/>
      <c r="M42" s="468"/>
      <c r="N42" s="468"/>
      <c r="R42" s="468"/>
      <c r="Z42" s="487"/>
      <c r="AA42" s="487"/>
      <c r="AB42" s="487"/>
      <c r="AC42" s="487"/>
      <c r="AD42" s="487"/>
    </row>
    <row r="43" spans="1:30" s="316" customFormat="1" ht="27" customHeight="1" x14ac:dyDescent="0.2">
      <c r="A43" s="737" t="s">
        <v>627</v>
      </c>
      <c r="B43" s="508" t="s">
        <v>200</v>
      </c>
      <c r="C43" s="702" t="s">
        <v>629</v>
      </c>
      <c r="D43" s="444"/>
      <c r="E43" s="439">
        <v>30000</v>
      </c>
      <c r="F43" s="1254">
        <v>0</v>
      </c>
      <c r="G43" s="439">
        <f t="shared" ref="G43:G44" si="2">SUM(E43:F43)</f>
        <v>30000</v>
      </c>
      <c r="H43" s="1272" t="s">
        <v>702</v>
      </c>
      <c r="I43" s="499"/>
      <c r="J43" s="499"/>
      <c r="K43" s="499"/>
      <c r="L43" s="499"/>
      <c r="M43" s="499"/>
      <c r="N43" s="347"/>
      <c r="O43" s="347"/>
      <c r="P43" s="1241"/>
      <c r="Q43" s="347"/>
      <c r="R43" s="347"/>
      <c r="S43" s="347"/>
      <c r="T43" s="347"/>
      <c r="U43" s="347"/>
      <c r="V43" s="347"/>
      <c r="W43" s="347"/>
      <c r="X43" s="347"/>
      <c r="Y43" s="347"/>
    </row>
    <row r="44" spans="1:30" s="316" customFormat="1" ht="15" customHeight="1" x14ac:dyDescent="0.2">
      <c r="A44" s="737" t="s">
        <v>627</v>
      </c>
      <c r="B44" s="508" t="s">
        <v>748</v>
      </c>
      <c r="C44" s="702" t="s">
        <v>749</v>
      </c>
      <c r="D44" s="444"/>
      <c r="E44" s="451">
        <v>2522</v>
      </c>
      <c r="F44" s="1274">
        <v>0</v>
      </c>
      <c r="G44" s="451">
        <f t="shared" si="2"/>
        <v>2522</v>
      </c>
      <c r="H44" s="1272" t="s">
        <v>620</v>
      </c>
      <c r="I44" s="499"/>
      <c r="J44" s="499"/>
      <c r="K44" s="499"/>
      <c r="L44" s="499"/>
      <c r="M44" s="499"/>
      <c r="N44" s="347"/>
      <c r="O44" s="347"/>
      <c r="P44" s="1241"/>
      <c r="Q44" s="347"/>
      <c r="R44" s="347"/>
      <c r="S44" s="347"/>
      <c r="T44" s="347"/>
      <c r="U44" s="347"/>
      <c r="V44" s="347"/>
      <c r="W44" s="347"/>
      <c r="X44" s="347"/>
      <c r="Y44" s="347"/>
    </row>
    <row r="45" spans="1:30" ht="15" customHeight="1" x14ac:dyDescent="0.2">
      <c r="A45" s="507" t="s">
        <v>60</v>
      </c>
      <c r="B45" s="753">
        <v>61</v>
      </c>
      <c r="C45" s="736" t="s">
        <v>354</v>
      </c>
      <c r="D45" s="444"/>
      <c r="E45" s="451">
        <f>SUM(E42:E44)</f>
        <v>32522</v>
      </c>
      <c r="F45" s="1274">
        <f>SUM(F42:F43)</f>
        <v>0</v>
      </c>
      <c r="G45" s="451">
        <f>SUM(G42:G44)</f>
        <v>32522</v>
      </c>
      <c r="H45" s="1272"/>
      <c r="I45" s="499"/>
      <c r="J45" s="468"/>
      <c r="K45" s="468"/>
      <c r="L45" s="468"/>
      <c r="M45" s="468"/>
      <c r="N45" s="468"/>
      <c r="R45" s="468"/>
      <c r="Z45" s="487"/>
      <c r="AA45" s="487"/>
      <c r="AB45" s="487"/>
      <c r="AC45" s="487"/>
      <c r="AD45" s="487"/>
    </row>
    <row r="46" spans="1:30" ht="15" customHeight="1" x14ac:dyDescent="0.2">
      <c r="A46" s="507" t="s">
        <v>60</v>
      </c>
      <c r="B46" s="735">
        <v>0.11899999999999999</v>
      </c>
      <c r="C46" s="734" t="s">
        <v>177</v>
      </c>
      <c r="D46" s="439"/>
      <c r="E46" s="451">
        <f>SUM(E45)</f>
        <v>32522</v>
      </c>
      <c r="F46" s="1274">
        <f t="shared" ref="F46:G46" si="3">SUM(F45)</f>
        <v>0</v>
      </c>
      <c r="G46" s="451">
        <f t="shared" si="3"/>
        <v>32522</v>
      </c>
      <c r="H46" s="1272"/>
      <c r="I46" s="499"/>
      <c r="J46" s="468"/>
      <c r="K46" s="468"/>
      <c r="L46" s="468"/>
      <c r="M46" s="468"/>
      <c r="N46" s="468"/>
      <c r="R46" s="468"/>
      <c r="Z46" s="487"/>
      <c r="AA46" s="487"/>
      <c r="AB46" s="487"/>
      <c r="AC46" s="487"/>
      <c r="AD46" s="487"/>
    </row>
    <row r="47" spans="1:30" ht="15" customHeight="1" x14ac:dyDescent="0.2">
      <c r="A47" s="507" t="s">
        <v>60</v>
      </c>
      <c r="B47" s="733">
        <v>2401</v>
      </c>
      <c r="C47" s="734" t="s">
        <v>59</v>
      </c>
      <c r="D47" s="516"/>
      <c r="E47" s="684">
        <f>E46+E39</f>
        <v>72509</v>
      </c>
      <c r="F47" s="1303">
        <f>F46+F39</f>
        <v>0</v>
      </c>
      <c r="G47" s="684">
        <f>G46+G39</f>
        <v>72509</v>
      </c>
      <c r="H47" s="1278"/>
      <c r="I47" s="499"/>
      <c r="J47" s="468"/>
      <c r="K47" s="468"/>
      <c r="L47" s="468"/>
      <c r="M47" s="468"/>
      <c r="N47" s="468"/>
      <c r="R47" s="468"/>
      <c r="Z47" s="487"/>
      <c r="AA47" s="487"/>
      <c r="AB47" s="487"/>
      <c r="AC47" s="487"/>
      <c r="AD47" s="487"/>
    </row>
    <row r="48" spans="1:30" ht="15" customHeight="1" x14ac:dyDescent="0.2">
      <c r="A48" s="763" t="s">
        <v>60</v>
      </c>
      <c r="B48" s="764"/>
      <c r="C48" s="765" t="s">
        <v>63</v>
      </c>
      <c r="D48" s="438"/>
      <c r="E48" s="438">
        <f>E47</f>
        <v>72509</v>
      </c>
      <c r="F48" s="1273">
        <f t="shared" ref="F48:G49" si="4">F47</f>
        <v>0</v>
      </c>
      <c r="G48" s="438">
        <f t="shared" si="4"/>
        <v>72509</v>
      </c>
      <c r="H48" s="1272"/>
      <c r="I48" s="499"/>
      <c r="J48" s="468"/>
      <c r="K48" s="468"/>
      <c r="L48" s="468"/>
      <c r="M48" s="468"/>
      <c r="N48" s="468"/>
      <c r="R48" s="468"/>
      <c r="Z48" s="487"/>
      <c r="AA48" s="487"/>
      <c r="AB48" s="487"/>
      <c r="AC48" s="487"/>
      <c r="AD48" s="487"/>
    </row>
    <row r="49" spans="1:30" ht="15" customHeight="1" x14ac:dyDescent="0.2">
      <c r="A49" s="763" t="s">
        <v>60</v>
      </c>
      <c r="B49" s="764"/>
      <c r="C49" s="769" t="s">
        <v>61</v>
      </c>
      <c r="D49" s="756"/>
      <c r="E49" s="684">
        <f>E48</f>
        <v>72509</v>
      </c>
      <c r="F49" s="1303">
        <f t="shared" si="4"/>
        <v>0</v>
      </c>
      <c r="G49" s="684">
        <f t="shared" si="4"/>
        <v>72509</v>
      </c>
      <c r="H49" s="1393"/>
      <c r="I49" s="499"/>
      <c r="J49" s="468"/>
      <c r="K49" s="468"/>
      <c r="L49" s="468"/>
      <c r="M49" s="468"/>
      <c r="N49" s="468"/>
      <c r="R49" s="468"/>
      <c r="Z49" s="487"/>
      <c r="AA49" s="487"/>
      <c r="AB49" s="487"/>
      <c r="AC49" s="487"/>
      <c r="AD49" s="487"/>
    </row>
    <row r="50" spans="1:30" x14ac:dyDescent="0.2">
      <c r="A50" s="1746" t="s">
        <v>835</v>
      </c>
      <c r="B50" s="1747"/>
      <c r="C50" s="1747"/>
      <c r="D50" s="512"/>
      <c r="E50" s="504"/>
      <c r="F50" s="512"/>
      <c r="G50" s="512"/>
      <c r="H50" s="1393"/>
      <c r="I50" s="499"/>
      <c r="J50" s="468"/>
      <c r="K50" s="468"/>
      <c r="L50" s="468"/>
      <c r="M50" s="468"/>
      <c r="N50" s="468"/>
      <c r="R50" s="468"/>
      <c r="Z50" s="487"/>
      <c r="AA50" s="487"/>
      <c r="AB50" s="487"/>
      <c r="AC50" s="487"/>
      <c r="AD50" s="487"/>
    </row>
    <row r="51" spans="1:30" x14ac:dyDescent="0.2">
      <c r="A51" s="2045" t="s">
        <v>625</v>
      </c>
      <c r="B51" s="2045"/>
      <c r="C51" s="2045"/>
      <c r="D51" s="503"/>
      <c r="E51" s="504"/>
      <c r="F51" s="503"/>
      <c r="G51" s="503"/>
      <c r="H51" s="1394"/>
      <c r="I51" s="503"/>
      <c r="J51" s="503"/>
      <c r="K51" s="504"/>
      <c r="L51" s="503"/>
      <c r="M51" s="503"/>
      <c r="R51" s="468"/>
    </row>
    <row r="52" spans="1:30" x14ac:dyDescent="0.2">
      <c r="A52" s="1750" t="s">
        <v>620</v>
      </c>
      <c r="B52" s="2045" t="s">
        <v>750</v>
      </c>
      <c r="C52" s="2045"/>
      <c r="D52" s="2045"/>
      <c r="E52" s="2045"/>
      <c r="F52" s="2045"/>
      <c r="G52" s="2045"/>
      <c r="H52" s="2045"/>
      <c r="I52" s="503"/>
      <c r="J52" s="503"/>
      <c r="K52" s="504"/>
      <c r="L52" s="503"/>
      <c r="M52" s="503"/>
      <c r="R52" s="468"/>
    </row>
    <row r="53" spans="1:30" x14ac:dyDescent="0.2">
      <c r="A53" s="1455" t="s">
        <v>622</v>
      </c>
      <c r="B53" s="2046" t="s">
        <v>751</v>
      </c>
      <c r="C53" s="2046"/>
      <c r="D53" s="2046"/>
      <c r="E53" s="2046"/>
      <c r="F53" s="2046"/>
      <c r="G53" s="2046"/>
      <c r="H53" s="1393"/>
      <c r="I53" s="512"/>
      <c r="J53" s="512"/>
      <c r="K53" s="504"/>
      <c r="L53" s="512"/>
      <c r="M53" s="512"/>
      <c r="R53" s="468"/>
    </row>
    <row r="54" spans="1:30" x14ac:dyDescent="0.2">
      <c r="A54" s="1455" t="s">
        <v>702</v>
      </c>
      <c r="B54" s="1379" t="s">
        <v>772</v>
      </c>
      <c r="C54" s="1298"/>
      <c r="D54" s="1298"/>
      <c r="E54" s="1298"/>
      <c r="F54" s="1298"/>
      <c r="G54" s="1298"/>
      <c r="H54" s="1393"/>
      <c r="I54" s="512"/>
      <c r="J54" s="512"/>
      <c r="K54" s="504"/>
      <c r="L54" s="512"/>
      <c r="M54" s="512"/>
      <c r="R54" s="468"/>
    </row>
    <row r="55" spans="1:30" ht="12" customHeight="1" x14ac:dyDescent="0.2">
      <c r="A55" s="1455"/>
      <c r="B55" s="733"/>
      <c r="C55" s="770"/>
      <c r="D55" s="512"/>
      <c r="E55" s="512"/>
      <c r="F55" s="504"/>
      <c r="G55" s="512"/>
      <c r="H55" s="1393"/>
      <c r="I55" s="512"/>
      <c r="J55" s="512"/>
      <c r="K55" s="504"/>
      <c r="L55" s="512"/>
      <c r="M55" s="512"/>
      <c r="R55" s="468"/>
    </row>
    <row r="56" spans="1:30" x14ac:dyDescent="0.2">
      <c r="F56" s="494"/>
      <c r="G56" s="494"/>
      <c r="H56" s="772"/>
      <c r="J56" s="494"/>
      <c r="R56" s="468"/>
    </row>
    <row r="57" spans="1:30" x14ac:dyDescent="0.2">
      <c r="C57" s="491"/>
      <c r="D57" s="492"/>
      <c r="E57" s="492"/>
      <c r="F57" s="492"/>
      <c r="G57" s="492"/>
      <c r="H57" s="495"/>
      <c r="J57" s="494"/>
      <c r="R57" s="468"/>
    </row>
    <row r="58" spans="1:30" x14ac:dyDescent="0.2">
      <c r="C58" s="491"/>
      <c r="D58" s="1970"/>
      <c r="E58" s="1232"/>
      <c r="F58" s="1970"/>
      <c r="G58" s="1232"/>
      <c r="H58" s="1354"/>
      <c r="J58" s="494"/>
    </row>
    <row r="59" spans="1:30" x14ac:dyDescent="0.2">
      <c r="C59" s="491"/>
      <c r="D59" s="479"/>
      <c r="E59" s="479"/>
      <c r="F59" s="479"/>
      <c r="G59" s="479"/>
      <c r="H59" s="1395"/>
      <c r="I59" s="479"/>
      <c r="J59" s="479"/>
    </row>
    <row r="60" spans="1:30" x14ac:dyDescent="0.2">
      <c r="C60" s="491"/>
      <c r="D60" s="786"/>
      <c r="E60" s="786"/>
      <c r="F60" s="786"/>
      <c r="G60" s="786"/>
      <c r="H60" s="1974"/>
      <c r="I60" s="709"/>
      <c r="J60" s="709"/>
    </row>
    <row r="61" spans="1:30" x14ac:dyDescent="0.2">
      <c r="C61" s="519"/>
      <c r="D61" s="787"/>
      <c r="E61" s="787"/>
      <c r="F61" s="787"/>
      <c r="G61" s="787"/>
      <c r="H61" s="1974"/>
      <c r="I61" s="710"/>
      <c r="J61" s="710"/>
    </row>
    <row r="62" spans="1:30" x14ac:dyDescent="0.2">
      <c r="C62" s="469"/>
      <c r="F62" s="494"/>
      <c r="G62" s="494"/>
      <c r="H62" s="772"/>
      <c r="J62" s="494"/>
    </row>
    <row r="63" spans="1:30" x14ac:dyDescent="0.2">
      <c r="C63" s="469"/>
      <c r="F63" s="494"/>
      <c r="G63" s="494"/>
      <c r="H63" s="772"/>
      <c r="J63" s="494"/>
    </row>
    <row r="64" spans="1:30" x14ac:dyDescent="0.2">
      <c r="C64" s="469"/>
      <c r="D64" s="710"/>
      <c r="E64" s="710"/>
      <c r="F64" s="710"/>
      <c r="G64" s="710"/>
      <c r="H64" s="1396"/>
      <c r="I64" s="710"/>
      <c r="J64" s="710"/>
    </row>
    <row r="65" spans="1:10" x14ac:dyDescent="0.2">
      <c r="C65" s="469"/>
      <c r="G65" s="494"/>
      <c r="H65" s="772"/>
      <c r="J65" s="494"/>
    </row>
    <row r="66" spans="1:10" x14ac:dyDescent="0.2">
      <c r="C66" s="469"/>
      <c r="F66" s="494"/>
      <c r="G66" s="494"/>
      <c r="H66" s="772"/>
      <c r="J66" s="494"/>
    </row>
    <row r="67" spans="1:10" x14ac:dyDescent="0.2">
      <c r="C67" s="469"/>
      <c r="F67" s="494"/>
      <c r="G67" s="494"/>
      <c r="H67" s="772"/>
      <c r="J67" s="494"/>
    </row>
    <row r="68" spans="1:10" x14ac:dyDescent="0.2">
      <c r="C68" s="469"/>
      <c r="F68" s="494"/>
      <c r="G68" s="494"/>
      <c r="H68" s="772"/>
      <c r="J68" s="494"/>
    </row>
    <row r="72" spans="1:10" ht="29.1" customHeight="1" x14ac:dyDescent="0.2">
      <c r="A72" s="2044"/>
      <c r="B72" s="2044"/>
      <c r="C72" s="2044"/>
      <c r="D72" s="2044"/>
    </row>
    <row r="73" spans="1:10" x14ac:dyDescent="0.2">
      <c r="A73" s="739"/>
      <c r="B73" s="739"/>
      <c r="C73" s="771"/>
      <c r="D73" s="772"/>
    </row>
    <row r="74" spans="1:10" x14ac:dyDescent="0.2">
      <c r="A74" s="2044"/>
      <c r="B74" s="2044"/>
      <c r="C74" s="2044"/>
      <c r="D74" s="2044"/>
    </row>
    <row r="75" spans="1:10" x14ac:dyDescent="0.2">
      <c r="A75" s="739"/>
      <c r="B75" s="739"/>
      <c r="C75" s="771"/>
      <c r="D75" s="772"/>
    </row>
    <row r="76" spans="1:10" x14ac:dyDescent="0.2">
      <c r="A76" s="2044"/>
      <c r="B76" s="2044"/>
      <c r="C76" s="2044"/>
      <c r="D76" s="2044"/>
    </row>
    <row r="77" spans="1:10" x14ac:dyDescent="0.2">
      <c r="A77" s="739"/>
      <c r="B77" s="739"/>
      <c r="C77" s="771"/>
      <c r="D77" s="772"/>
    </row>
    <row r="78" spans="1:10" x14ac:dyDescent="0.2">
      <c r="A78" s="2044"/>
      <c r="B78" s="2044"/>
      <c r="C78" s="2044"/>
      <c r="D78" s="2044"/>
    </row>
    <row r="79" spans="1:10" x14ac:dyDescent="0.2">
      <c r="A79" s="739"/>
      <c r="B79" s="739"/>
      <c r="C79" s="771"/>
      <c r="D79" s="772"/>
    </row>
  </sheetData>
  <autoFilter ref="A14:AD55"/>
  <mergeCells count="18">
    <mergeCell ref="A72:D72"/>
    <mergeCell ref="A74:D74"/>
    <mergeCell ref="A76:D76"/>
    <mergeCell ref="A78:D78"/>
    <mergeCell ref="I12:R12"/>
    <mergeCell ref="I13:M13"/>
    <mergeCell ref="N13:R13"/>
    <mergeCell ref="A51:C51"/>
    <mergeCell ref="B52:H52"/>
    <mergeCell ref="B53:G53"/>
    <mergeCell ref="A1:G1"/>
    <mergeCell ref="A2:G2"/>
    <mergeCell ref="S12:AB12"/>
    <mergeCell ref="S13:W13"/>
    <mergeCell ref="X13:AB13"/>
    <mergeCell ref="B13:G13"/>
    <mergeCell ref="A3:G3"/>
    <mergeCell ref="B4:G4"/>
  </mergeCells>
  <printOptions horizontalCentered="1"/>
  <pageMargins left="0.74803149606299213" right="0.39370078740157483" top="0.74803149606299213" bottom="4.1338582677165361" header="0.51181102362204722" footer="3.5433070866141736"/>
  <pageSetup paperSize="9" scale="99" firstPageNumber="22" orientation="portrait" blackAndWhite="1" useFirstPageNumber="1" r:id="rId1"/>
  <headerFooter alignWithMargins="0">
    <oddHeader xml:space="preserve">&amp;C   </oddHeader>
    <oddFooter>&amp;C&amp;"Times New Roman,Bold"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92D050"/>
  </sheetPr>
  <dimension ref="A1:AF88"/>
  <sheetViews>
    <sheetView view="pageBreakPreview" zoomScaleSheetLayoutView="100" workbookViewId="0">
      <selection activeCell="G63" sqref="G63"/>
    </sheetView>
  </sheetViews>
  <sheetFormatPr defaultColWidth="11" defaultRowHeight="12.75" x14ac:dyDescent="0.2"/>
  <cols>
    <col min="1" max="1" width="6.42578125" style="739" customWidth="1"/>
    <col min="2" max="2" width="8.140625" style="746" customWidth="1"/>
    <col min="3" max="3" width="35.28515625" style="487" customWidth="1"/>
    <col min="4" max="4" width="9.140625" style="494" bestFit="1" customWidth="1"/>
    <col min="5" max="5" width="9.42578125" style="494" customWidth="1"/>
    <col min="6" max="6" width="12.140625" style="487" customWidth="1"/>
    <col min="7" max="7" width="9.7109375" style="487" customWidth="1"/>
    <col min="8" max="8" width="4.28515625" style="487" customWidth="1"/>
    <col min="9" max="9" width="8.5703125" style="494" customWidth="1"/>
    <col min="10" max="10" width="8.42578125" style="487" customWidth="1"/>
    <col min="11" max="11" width="14.7109375" style="494" customWidth="1"/>
    <col min="12" max="12" width="7" style="494" customWidth="1"/>
    <col min="13" max="13" width="10.140625" style="487" customWidth="1"/>
    <col min="14" max="14" width="12" style="499" customWidth="1"/>
    <col min="15" max="15" width="13.7109375" style="468" customWidth="1"/>
    <col min="16" max="16" width="20.7109375" style="468" customWidth="1"/>
    <col min="17" max="17" width="7.140625" style="468" customWidth="1"/>
    <col min="18" max="18" width="13.85546875" style="486" customWidth="1"/>
    <col min="19" max="21" width="5.7109375" style="468" customWidth="1"/>
    <col min="22" max="22" width="6.7109375" style="468" customWidth="1"/>
    <col min="23" max="23" width="11" style="468" customWidth="1"/>
    <col min="24" max="25" width="11" style="468"/>
    <col min="26" max="26" width="16.42578125" style="468" customWidth="1"/>
    <col min="27" max="27" width="11" style="468"/>
    <col min="28" max="28" width="12" style="468" customWidth="1"/>
    <col min="29" max="32" width="11" style="468"/>
    <col min="33" max="33" width="11.5703125" style="487" customWidth="1"/>
    <col min="34" max="16384" width="11" style="487"/>
  </cols>
  <sheetData>
    <row r="1" spans="1:32" x14ac:dyDescent="0.2">
      <c r="A1" s="2048" t="s">
        <v>100</v>
      </c>
      <c r="B1" s="2048"/>
      <c r="C1" s="2048"/>
      <c r="D1" s="2048"/>
      <c r="E1" s="2048"/>
      <c r="F1" s="2048"/>
      <c r="G1" s="2048"/>
      <c r="H1" s="1250"/>
      <c r="I1" s="747"/>
      <c r="J1" s="722"/>
      <c r="K1" s="722"/>
      <c r="L1" s="747"/>
      <c r="M1" s="499"/>
      <c r="N1" s="468"/>
      <c r="Q1" s="486"/>
      <c r="R1" s="468"/>
      <c r="AF1" s="487"/>
    </row>
    <row r="2" spans="1:32" x14ac:dyDescent="0.2">
      <c r="A2" s="2047" t="s">
        <v>101</v>
      </c>
      <c r="B2" s="2047"/>
      <c r="C2" s="2047"/>
      <c r="D2" s="2047"/>
      <c r="E2" s="2047"/>
      <c r="F2" s="2047"/>
      <c r="G2" s="2047"/>
      <c r="H2" s="1249"/>
      <c r="I2" s="747"/>
      <c r="J2" s="722"/>
      <c r="K2" s="722"/>
      <c r="L2" s="747"/>
      <c r="M2" s="499"/>
      <c r="N2" s="468"/>
      <c r="Q2" s="486"/>
      <c r="R2" s="468"/>
      <c r="AF2" s="487"/>
    </row>
    <row r="3" spans="1:32" x14ac:dyDescent="0.2">
      <c r="A3" s="1992" t="s">
        <v>613</v>
      </c>
      <c r="B3" s="1992"/>
      <c r="C3" s="1992"/>
      <c r="D3" s="1992"/>
      <c r="E3" s="1992"/>
      <c r="F3" s="1992"/>
      <c r="G3" s="1992"/>
      <c r="H3" s="1246"/>
      <c r="I3" s="722"/>
      <c r="J3" s="747"/>
      <c r="K3" s="722"/>
      <c r="L3" s="722"/>
      <c r="M3" s="747"/>
    </row>
    <row r="4" spans="1:32" ht="13.5" x14ac:dyDescent="0.25">
      <c r="A4" s="34"/>
      <c r="B4" s="1993"/>
      <c r="C4" s="1993"/>
      <c r="D4" s="1993"/>
      <c r="E4" s="1993"/>
      <c r="F4" s="1993"/>
      <c r="G4" s="1993"/>
      <c r="H4" s="1247"/>
      <c r="I4" s="722"/>
      <c r="J4" s="747"/>
      <c r="K4" s="722"/>
      <c r="L4" s="722"/>
      <c r="M4" s="747"/>
    </row>
    <row r="5" spans="1:32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33"/>
      <c r="I5" s="722"/>
      <c r="J5" s="747"/>
      <c r="K5" s="722"/>
      <c r="L5" s="722"/>
      <c r="M5" s="747"/>
    </row>
    <row r="6" spans="1:32" x14ac:dyDescent="0.2">
      <c r="A6" s="34"/>
      <c r="B6" s="38" t="s">
        <v>9</v>
      </c>
      <c r="C6" s="30" t="s">
        <v>10</v>
      </c>
      <c r="D6" s="39" t="s">
        <v>61</v>
      </c>
      <c r="E6" s="32">
        <v>457642</v>
      </c>
      <c r="F6" s="32">
        <v>159508</v>
      </c>
      <c r="G6" s="32">
        <f>SUM(E6:F6)</f>
        <v>617150</v>
      </c>
      <c r="H6" s="32"/>
      <c r="I6" s="722"/>
      <c r="J6" s="722"/>
      <c r="K6" s="722"/>
      <c r="L6" s="722"/>
      <c r="M6" s="722"/>
    </row>
    <row r="7" spans="1:32" x14ac:dyDescent="0.2">
      <c r="A7" s="34"/>
      <c r="B7" s="38" t="s">
        <v>11</v>
      </c>
      <c r="C7" s="40" t="s">
        <v>12</v>
      </c>
      <c r="D7" s="41"/>
      <c r="E7" s="33"/>
      <c r="F7" s="33"/>
      <c r="G7" s="33"/>
      <c r="H7" s="33"/>
      <c r="I7" s="722"/>
      <c r="J7" s="722"/>
      <c r="K7" s="722"/>
      <c r="L7" s="722"/>
      <c r="M7" s="722"/>
    </row>
    <row r="8" spans="1:32" x14ac:dyDescent="0.2">
      <c r="A8" s="34"/>
      <c r="B8" s="38"/>
      <c r="C8" s="40" t="s">
        <v>118</v>
      </c>
      <c r="D8" s="41" t="s">
        <v>61</v>
      </c>
      <c r="E8" s="1400">
        <f>G31</f>
        <v>2988</v>
      </c>
      <c r="F8" s="1239">
        <f>G42</f>
        <v>10440</v>
      </c>
      <c r="G8" s="33">
        <f>SUM(E8:F8)</f>
        <v>13428</v>
      </c>
      <c r="H8" s="33"/>
      <c r="I8" s="722"/>
      <c r="J8" s="722"/>
      <c r="K8" s="722"/>
      <c r="L8" s="722"/>
      <c r="M8" s="722"/>
    </row>
    <row r="9" spans="1:32" x14ac:dyDescent="0.2">
      <c r="A9" s="34"/>
      <c r="B9" s="42" t="s">
        <v>60</v>
      </c>
      <c r="C9" s="30" t="s">
        <v>26</v>
      </c>
      <c r="D9" s="43" t="s">
        <v>61</v>
      </c>
      <c r="E9" s="44">
        <f>SUM(E6:E8)</f>
        <v>460630</v>
      </c>
      <c r="F9" s="44">
        <f>SUM(F6:F8)</f>
        <v>169948</v>
      </c>
      <c r="G9" s="44">
        <f>SUM(E9:F9)</f>
        <v>630578</v>
      </c>
      <c r="H9" s="32"/>
      <c r="I9" s="722"/>
      <c r="J9" s="722"/>
      <c r="K9" s="722"/>
      <c r="L9" s="722"/>
      <c r="M9" s="722"/>
    </row>
    <row r="10" spans="1:32" x14ac:dyDescent="0.2">
      <c r="A10" s="34"/>
      <c r="B10" s="38"/>
      <c r="C10" s="30"/>
      <c r="D10" s="31"/>
      <c r="E10" s="31"/>
      <c r="F10" s="39"/>
      <c r="G10" s="31"/>
      <c r="H10" s="31"/>
      <c r="J10" s="494"/>
      <c r="M10" s="494"/>
    </row>
    <row r="11" spans="1:32" x14ac:dyDescent="0.2">
      <c r="A11" s="32"/>
      <c r="B11" s="78" t="s">
        <v>27</v>
      </c>
      <c r="C11" s="31" t="s">
        <v>28</v>
      </c>
      <c r="D11" s="31"/>
      <c r="E11" s="31"/>
      <c r="F11" s="39"/>
      <c r="G11" s="31"/>
      <c r="H11" s="31"/>
      <c r="I11" s="496"/>
      <c r="J11" s="492"/>
      <c r="K11" s="492"/>
      <c r="L11" s="492"/>
      <c r="M11" s="492"/>
    </row>
    <row r="12" spans="1:32" s="417" customFormat="1" ht="10.9" customHeight="1" x14ac:dyDescent="0.2">
      <c r="A12" s="418"/>
      <c r="B12" s="419"/>
      <c r="C12" s="416"/>
      <c r="D12" s="1169"/>
      <c r="E12" s="1169"/>
      <c r="F12" s="1169"/>
      <c r="G12" s="1169"/>
      <c r="H12" s="1169"/>
      <c r="I12" s="2030"/>
      <c r="J12" s="2030"/>
      <c r="K12" s="2030"/>
      <c r="L12" s="2030"/>
      <c r="M12" s="2035"/>
      <c r="N12" s="2030"/>
      <c r="O12" s="2030"/>
      <c r="P12" s="2030"/>
      <c r="Q12" s="2030"/>
      <c r="R12" s="2030"/>
      <c r="S12" s="2030"/>
      <c r="T12" s="2030"/>
      <c r="U12" s="2030"/>
      <c r="V12" s="2030"/>
      <c r="W12" s="2030"/>
      <c r="X12" s="2031"/>
      <c r="Y12" s="2031"/>
      <c r="Z12" s="2031"/>
      <c r="AA12" s="2031"/>
      <c r="AB12" s="2031"/>
    </row>
    <row r="13" spans="1:32" s="417" customFormat="1" ht="13.15" customHeight="1" thickBot="1" x14ac:dyDescent="0.25">
      <c r="A13" s="46"/>
      <c r="B13" s="1994" t="s">
        <v>112</v>
      </c>
      <c r="C13" s="1994"/>
      <c r="D13" s="1994"/>
      <c r="E13" s="1994"/>
      <c r="F13" s="1994"/>
      <c r="G13" s="1994"/>
      <c r="H13" s="1248"/>
      <c r="I13" s="2032"/>
      <c r="J13" s="2032"/>
      <c r="K13" s="2032"/>
      <c r="L13" s="2032"/>
      <c r="M13" s="2033"/>
      <c r="N13" s="2032"/>
      <c r="O13" s="2032"/>
      <c r="P13" s="2032"/>
      <c r="Q13" s="2032"/>
      <c r="R13" s="2032"/>
      <c r="S13" s="2032"/>
      <c r="T13" s="2032"/>
      <c r="U13" s="2032"/>
      <c r="V13" s="2032"/>
      <c r="W13" s="2032"/>
      <c r="X13" s="2034"/>
      <c r="Y13" s="2034"/>
      <c r="Z13" s="2034"/>
      <c r="AA13" s="2034"/>
      <c r="AB13" s="2034"/>
    </row>
    <row r="14" spans="1:32" s="417" customFormat="1" ht="14.25" thickTop="1" thickBot="1" x14ac:dyDescent="0.25">
      <c r="A14" s="46"/>
      <c r="B14" s="370"/>
      <c r="C14" s="370" t="s">
        <v>29</v>
      </c>
      <c r="D14" s="370"/>
      <c r="E14" s="370" t="s">
        <v>62</v>
      </c>
      <c r="F14" s="370" t="s">
        <v>123</v>
      </c>
      <c r="G14" s="47" t="s">
        <v>121</v>
      </c>
      <c r="H14" s="33"/>
      <c r="I14" s="421"/>
      <c r="J14" s="421"/>
      <c r="K14" s="421"/>
      <c r="L14" s="421"/>
      <c r="M14" s="420"/>
      <c r="N14" s="421"/>
      <c r="O14" s="421"/>
      <c r="P14" s="421"/>
      <c r="Q14" s="421"/>
      <c r="R14" s="420"/>
      <c r="S14" s="421"/>
      <c r="T14" s="421"/>
      <c r="U14" s="421"/>
      <c r="V14" s="421"/>
      <c r="W14" s="420"/>
      <c r="X14" s="422"/>
      <c r="Y14" s="422"/>
      <c r="Z14" s="422"/>
      <c r="AA14" s="422"/>
      <c r="AB14" s="423"/>
    </row>
    <row r="15" spans="1:32" ht="15" customHeight="1" thickTop="1" x14ac:dyDescent="0.2">
      <c r="A15" s="732"/>
      <c r="B15" s="737"/>
      <c r="C15" s="1751" t="s">
        <v>63</v>
      </c>
      <c r="D15" s="497"/>
      <c r="E15" s="497"/>
      <c r="F15" s="497"/>
      <c r="G15" s="497"/>
      <c r="H15" s="497"/>
      <c r="I15" s="499"/>
      <c r="J15" s="468"/>
      <c r="K15" s="468"/>
      <c r="L15" s="468"/>
      <c r="M15" s="468"/>
      <c r="N15" s="468"/>
      <c r="R15" s="468"/>
      <c r="AB15" s="487"/>
      <c r="AC15" s="487"/>
      <c r="AD15" s="487"/>
      <c r="AE15" s="487"/>
      <c r="AF15" s="487"/>
    </row>
    <row r="16" spans="1:32" ht="15" customHeight="1" x14ac:dyDescent="0.2">
      <c r="A16" s="732" t="s">
        <v>64</v>
      </c>
      <c r="B16" s="733">
        <v>2851</v>
      </c>
      <c r="C16" s="734" t="s">
        <v>85</v>
      </c>
      <c r="D16" s="501"/>
      <c r="E16" s="501"/>
      <c r="F16" s="501"/>
      <c r="G16" s="501"/>
      <c r="H16" s="501"/>
      <c r="I16" s="499"/>
      <c r="J16" s="468"/>
      <c r="K16" s="468"/>
      <c r="L16" s="468"/>
      <c r="M16" s="468"/>
      <c r="N16" s="468"/>
      <c r="R16" s="468"/>
      <c r="AB16" s="487"/>
      <c r="AC16" s="487"/>
      <c r="AD16" s="487"/>
      <c r="AE16" s="487"/>
      <c r="AF16" s="487"/>
    </row>
    <row r="17" spans="1:32" ht="15" customHeight="1" x14ac:dyDescent="0.2">
      <c r="A17" s="732"/>
      <c r="B17" s="729">
        <v>3.0000000000000001E-3</v>
      </c>
      <c r="C17" s="734" t="s">
        <v>92</v>
      </c>
      <c r="D17" s="501"/>
      <c r="E17" s="501"/>
      <c r="F17" s="501"/>
      <c r="G17" s="501"/>
      <c r="H17" s="501"/>
      <c r="I17" s="499"/>
      <c r="J17" s="468"/>
      <c r="K17" s="468"/>
      <c r="L17" s="468"/>
      <c r="M17" s="468"/>
      <c r="N17" s="468"/>
      <c r="R17" s="468"/>
      <c r="AB17" s="487"/>
      <c r="AC17" s="487"/>
      <c r="AD17" s="487"/>
      <c r="AE17" s="487"/>
      <c r="AF17" s="487"/>
    </row>
    <row r="18" spans="1:32" ht="27" customHeight="1" x14ac:dyDescent="0.2">
      <c r="A18" s="732"/>
      <c r="B18" s="737">
        <v>49</v>
      </c>
      <c r="C18" s="752" t="s">
        <v>355</v>
      </c>
      <c r="D18" s="503"/>
      <c r="E18" s="504"/>
      <c r="F18" s="503"/>
      <c r="G18" s="504"/>
      <c r="H18" s="683"/>
      <c r="I18" s="499"/>
      <c r="J18" s="468"/>
      <c r="K18" s="468"/>
      <c r="L18" s="468"/>
      <c r="M18" s="468"/>
      <c r="N18" s="468"/>
      <c r="R18" s="468"/>
      <c r="AB18" s="487"/>
      <c r="AC18" s="487"/>
      <c r="AD18" s="487"/>
      <c r="AE18" s="487"/>
      <c r="AF18" s="487"/>
    </row>
    <row r="19" spans="1:32" ht="25.5" x14ac:dyDescent="0.2">
      <c r="A19" s="737" t="s">
        <v>627</v>
      </c>
      <c r="B19" s="737">
        <v>63</v>
      </c>
      <c r="C19" s="736" t="s">
        <v>729</v>
      </c>
      <c r="D19" s="444"/>
      <c r="E19" s="439"/>
      <c r="F19" s="444"/>
      <c r="G19" s="439"/>
      <c r="H19" s="439"/>
      <c r="I19" s="499"/>
      <c r="J19" s="775"/>
      <c r="K19" s="468"/>
      <c r="L19" s="468"/>
      <c r="M19" s="468"/>
      <c r="N19" s="468"/>
      <c r="R19" s="468"/>
      <c r="AB19" s="487"/>
      <c r="AC19" s="487"/>
      <c r="AD19" s="487"/>
      <c r="AE19" s="487"/>
      <c r="AF19" s="487"/>
    </row>
    <row r="20" spans="1:32" ht="14.65" customHeight="1" x14ac:dyDescent="0.2">
      <c r="A20" s="1281"/>
      <c r="B20" s="508" t="s">
        <v>730</v>
      </c>
      <c r="C20" s="1752" t="s">
        <v>115</v>
      </c>
      <c r="D20" s="444"/>
      <c r="E20" s="439">
        <f>1188+550</f>
        <v>1738</v>
      </c>
      <c r="F20" s="1254">
        <v>0</v>
      </c>
      <c r="G20" s="439">
        <f>E20</f>
        <v>1738</v>
      </c>
      <c r="H20" s="439" t="s">
        <v>620</v>
      </c>
      <c r="I20" s="499"/>
      <c r="J20" s="499"/>
      <c r="K20" s="499"/>
      <c r="L20" s="499"/>
      <c r="M20" s="499"/>
      <c r="N20" s="468"/>
      <c r="R20" s="468"/>
      <c r="AB20" s="487"/>
      <c r="AC20" s="487"/>
      <c r="AD20" s="487"/>
      <c r="AE20" s="487"/>
      <c r="AF20" s="487"/>
    </row>
    <row r="21" spans="1:32" ht="25.5" x14ac:dyDescent="0.2">
      <c r="A21" s="1281" t="s">
        <v>60</v>
      </c>
      <c r="B21" s="737">
        <v>63</v>
      </c>
      <c r="C21" s="736" t="s">
        <v>729</v>
      </c>
      <c r="D21" s="444"/>
      <c r="E21" s="438">
        <f>E20</f>
        <v>1738</v>
      </c>
      <c r="F21" s="1273">
        <f t="shared" ref="F21:G21" si="0">F20</f>
        <v>0</v>
      </c>
      <c r="G21" s="438">
        <f t="shared" si="0"/>
        <v>1738</v>
      </c>
      <c r="H21" s="439"/>
      <c r="I21" s="499"/>
      <c r="J21" s="775"/>
      <c r="K21" s="468"/>
      <c r="L21" s="468"/>
      <c r="M21" s="468"/>
      <c r="N21" s="468"/>
      <c r="R21" s="468"/>
      <c r="AB21" s="487"/>
      <c r="AC21" s="487"/>
      <c r="AD21" s="487"/>
      <c r="AE21" s="487"/>
      <c r="AF21" s="487"/>
    </row>
    <row r="22" spans="1:32" ht="27.6" customHeight="1" x14ac:dyDescent="0.2">
      <c r="A22" s="1377" t="s">
        <v>60</v>
      </c>
      <c r="B22" s="737">
        <v>49</v>
      </c>
      <c r="C22" s="752" t="s">
        <v>355</v>
      </c>
      <c r="D22" s="444"/>
      <c r="E22" s="438">
        <f>E21</f>
        <v>1738</v>
      </c>
      <c r="F22" s="1273">
        <f t="shared" ref="F22:G23" si="1">F21</f>
        <v>0</v>
      </c>
      <c r="G22" s="438">
        <f t="shared" si="1"/>
        <v>1738</v>
      </c>
      <c r="H22" s="439"/>
      <c r="I22" s="499"/>
      <c r="J22" s="468"/>
      <c r="K22" s="468"/>
      <c r="L22" s="468"/>
      <c r="M22" s="468"/>
      <c r="N22" s="468"/>
      <c r="R22" s="468"/>
      <c r="AB22" s="487"/>
      <c r="AC22" s="487"/>
      <c r="AD22" s="487"/>
      <c r="AE22" s="487"/>
      <c r="AF22" s="487"/>
    </row>
    <row r="23" spans="1:32" ht="14.65" customHeight="1" x14ac:dyDescent="0.2">
      <c r="A23" s="1377" t="s">
        <v>60</v>
      </c>
      <c r="B23" s="729">
        <v>3.0000000000000001E-3</v>
      </c>
      <c r="C23" s="734" t="s">
        <v>92</v>
      </c>
      <c r="D23" s="439"/>
      <c r="E23" s="438">
        <f>E22</f>
        <v>1738</v>
      </c>
      <c r="F23" s="1273">
        <f t="shared" si="1"/>
        <v>0</v>
      </c>
      <c r="G23" s="438">
        <f t="shared" si="1"/>
        <v>1738</v>
      </c>
      <c r="H23" s="510"/>
      <c r="I23" s="499"/>
      <c r="J23" s="468"/>
      <c r="K23" s="468"/>
      <c r="L23" s="468"/>
      <c r="M23" s="468"/>
      <c r="N23" s="468"/>
      <c r="R23" s="468"/>
      <c r="AB23" s="487"/>
      <c r="AC23" s="487"/>
      <c r="AD23" s="487"/>
      <c r="AE23" s="487"/>
      <c r="AF23" s="487"/>
    </row>
    <row r="24" spans="1:32" ht="10.9" customHeight="1" x14ac:dyDescent="0.2">
      <c r="A24" s="732"/>
      <c r="B24" s="757"/>
      <c r="C24" s="734"/>
      <c r="D24" s="510"/>
      <c r="E24" s="510"/>
      <c r="F24" s="1254"/>
      <c r="G24" s="510"/>
      <c r="H24" s="510"/>
      <c r="I24" s="499"/>
      <c r="J24" s="468"/>
      <c r="K24" s="468"/>
      <c r="L24" s="468"/>
      <c r="M24" s="468"/>
      <c r="N24" s="468"/>
      <c r="R24" s="468"/>
      <c r="AB24" s="487"/>
      <c r="AC24" s="487"/>
      <c r="AD24" s="487"/>
      <c r="AE24" s="487"/>
      <c r="AF24" s="487"/>
    </row>
    <row r="25" spans="1:32" ht="15" customHeight="1" x14ac:dyDescent="0.2">
      <c r="A25" s="732"/>
      <c r="B25" s="729">
        <v>0.105</v>
      </c>
      <c r="C25" s="734" t="s">
        <v>356</v>
      </c>
      <c r="D25" s="512"/>
      <c r="E25" s="511"/>
      <c r="F25" s="1397"/>
      <c r="G25" s="511"/>
      <c r="H25" s="511"/>
      <c r="I25" s="499"/>
      <c r="J25" s="468"/>
      <c r="K25" s="468"/>
      <c r="L25" s="468"/>
      <c r="M25" s="468"/>
      <c r="N25" s="468"/>
      <c r="R25" s="468"/>
      <c r="AB25" s="487"/>
      <c r="AC25" s="487"/>
      <c r="AD25" s="487"/>
      <c r="AE25" s="487"/>
      <c r="AF25" s="487"/>
    </row>
    <row r="26" spans="1:32" ht="25.5" x14ac:dyDescent="0.2">
      <c r="A26" s="732"/>
      <c r="B26" s="737">
        <v>67</v>
      </c>
      <c r="C26" s="1753" t="s">
        <v>357</v>
      </c>
      <c r="D26" s="512"/>
      <c r="E26" s="511"/>
      <c r="F26" s="1397"/>
      <c r="G26" s="511"/>
      <c r="H26" s="511"/>
      <c r="I26" s="499"/>
      <c r="J26" s="468"/>
      <c r="K26" s="468"/>
      <c r="L26" s="468"/>
      <c r="M26" s="468"/>
      <c r="N26" s="468"/>
      <c r="R26" s="468"/>
      <c r="AB26" s="487"/>
      <c r="AC26" s="487"/>
      <c r="AD26" s="487"/>
      <c r="AE26" s="487"/>
      <c r="AF26" s="487"/>
    </row>
    <row r="27" spans="1:32" ht="15" customHeight="1" x14ac:dyDescent="0.2">
      <c r="A27" s="732"/>
      <c r="B27" s="508" t="s">
        <v>333</v>
      </c>
      <c r="C27" s="736" t="s">
        <v>108</v>
      </c>
      <c r="D27" s="439"/>
      <c r="E27" s="451">
        <v>1250</v>
      </c>
      <c r="F27" s="1274">
        <v>0</v>
      </c>
      <c r="G27" s="727">
        <f>SUM(E27:F27)</f>
        <v>1250</v>
      </c>
      <c r="H27" s="510" t="s">
        <v>622</v>
      </c>
      <c r="I27" s="499"/>
      <c r="J27" s="468"/>
      <c r="K27" s="468"/>
      <c r="L27" s="468"/>
      <c r="M27" s="773"/>
      <c r="O27" s="499"/>
      <c r="P27" s="499"/>
      <c r="Q27" s="499"/>
      <c r="R27" s="499"/>
      <c r="AB27" s="487"/>
      <c r="AC27" s="487"/>
      <c r="AD27" s="487"/>
      <c r="AE27" s="487"/>
      <c r="AF27" s="487"/>
    </row>
    <row r="28" spans="1:32" ht="25.5" x14ac:dyDescent="0.2">
      <c r="A28" s="732" t="s">
        <v>60</v>
      </c>
      <c r="B28" s="737">
        <v>67</v>
      </c>
      <c r="C28" s="736" t="s">
        <v>357</v>
      </c>
      <c r="D28" s="439"/>
      <c r="E28" s="451">
        <f t="shared" ref="E28:G29" si="2">E27</f>
        <v>1250</v>
      </c>
      <c r="F28" s="1274">
        <f t="shared" si="2"/>
        <v>0</v>
      </c>
      <c r="G28" s="727">
        <f t="shared" si="2"/>
        <v>1250</v>
      </c>
      <c r="H28" s="510"/>
      <c r="I28" s="499"/>
      <c r="J28" s="468"/>
      <c r="K28" s="468"/>
      <c r="L28" s="468"/>
      <c r="M28" s="468"/>
      <c r="N28" s="468"/>
      <c r="R28" s="468"/>
      <c r="AB28" s="487"/>
      <c r="AC28" s="487"/>
      <c r="AD28" s="487"/>
      <c r="AE28" s="487"/>
      <c r="AF28" s="487"/>
    </row>
    <row r="29" spans="1:32" ht="15" customHeight="1" x14ac:dyDescent="0.2">
      <c r="A29" s="732" t="s">
        <v>60</v>
      </c>
      <c r="B29" s="729">
        <v>0.105</v>
      </c>
      <c r="C29" s="734" t="s">
        <v>356</v>
      </c>
      <c r="D29" s="439"/>
      <c r="E29" s="438">
        <f t="shared" si="2"/>
        <v>1250</v>
      </c>
      <c r="F29" s="1273">
        <f t="shared" si="2"/>
        <v>0</v>
      </c>
      <c r="G29" s="518">
        <f t="shared" si="2"/>
        <v>1250</v>
      </c>
      <c r="H29" s="510"/>
      <c r="I29" s="499"/>
      <c r="J29" s="468"/>
      <c r="K29" s="468"/>
      <c r="L29" s="468"/>
      <c r="M29" s="468"/>
      <c r="N29" s="468"/>
      <c r="R29" s="468"/>
      <c r="AB29" s="487"/>
      <c r="AC29" s="487"/>
      <c r="AD29" s="487"/>
      <c r="AE29" s="487"/>
      <c r="AF29" s="487"/>
    </row>
    <row r="30" spans="1:32" ht="15" customHeight="1" x14ac:dyDescent="0.2">
      <c r="A30" s="736" t="s">
        <v>60</v>
      </c>
      <c r="B30" s="733">
        <v>2851</v>
      </c>
      <c r="C30" s="734" t="s">
        <v>85</v>
      </c>
      <c r="D30" s="439"/>
      <c r="E30" s="438">
        <f>E29+E23</f>
        <v>2988</v>
      </c>
      <c r="F30" s="1273">
        <f t="shared" ref="F30:G30" si="3">F29+F23</f>
        <v>0</v>
      </c>
      <c r="G30" s="438">
        <f t="shared" si="3"/>
        <v>2988</v>
      </c>
      <c r="H30" s="510"/>
      <c r="I30" s="499"/>
      <c r="J30" s="468"/>
      <c r="K30" s="468"/>
      <c r="L30" s="468"/>
      <c r="M30" s="468"/>
      <c r="N30" s="468"/>
      <c r="R30" s="468"/>
      <c r="AB30" s="487"/>
      <c r="AC30" s="487"/>
      <c r="AD30" s="487"/>
      <c r="AE30" s="487"/>
      <c r="AF30" s="487"/>
    </row>
    <row r="31" spans="1:32" ht="15" customHeight="1" x14ac:dyDescent="0.2">
      <c r="A31" s="778" t="s">
        <v>60</v>
      </c>
      <c r="B31" s="779"/>
      <c r="C31" s="765" t="s">
        <v>63</v>
      </c>
      <c r="D31" s="438"/>
      <c r="E31" s="438">
        <f>E30</f>
        <v>2988</v>
      </c>
      <c r="F31" s="1273">
        <f t="shared" ref="F31:G31" si="4">F30</f>
        <v>0</v>
      </c>
      <c r="G31" s="438">
        <f t="shared" si="4"/>
        <v>2988</v>
      </c>
      <c r="H31" s="439"/>
      <c r="I31" s="499"/>
      <c r="J31" s="468"/>
      <c r="K31" s="468"/>
      <c r="L31" s="468"/>
      <c r="M31" s="468"/>
      <c r="N31" s="468"/>
      <c r="R31" s="468"/>
      <c r="AB31" s="487"/>
      <c r="AC31" s="487"/>
      <c r="AD31" s="487"/>
      <c r="AE31" s="487"/>
      <c r="AF31" s="487"/>
    </row>
    <row r="32" spans="1:32" ht="5.45" customHeight="1" x14ac:dyDescent="0.2">
      <c r="A32" s="732"/>
      <c r="B32" s="737"/>
      <c r="C32" s="734"/>
      <c r="D32" s="510"/>
      <c r="E32" s="510"/>
      <c r="F32" s="1254"/>
      <c r="G32" s="510"/>
      <c r="H32" s="510"/>
      <c r="I32" s="499"/>
      <c r="J32" s="468"/>
      <c r="K32" s="468"/>
      <c r="L32" s="468"/>
      <c r="M32" s="468"/>
      <c r="N32" s="468"/>
      <c r="R32" s="468"/>
      <c r="AB32" s="487"/>
      <c r="AC32" s="487"/>
      <c r="AD32" s="487"/>
      <c r="AE32" s="487"/>
      <c r="AF32" s="487"/>
    </row>
    <row r="33" spans="1:32" ht="15" customHeight="1" x14ac:dyDescent="0.2">
      <c r="A33" s="732"/>
      <c r="B33" s="737"/>
      <c r="C33" s="734" t="s">
        <v>15</v>
      </c>
      <c r="D33" s="510"/>
      <c r="E33" s="510"/>
      <c r="F33" s="1254"/>
      <c r="G33" s="510"/>
      <c r="H33" s="510"/>
      <c r="I33" s="499"/>
      <c r="J33" s="468"/>
      <c r="K33" s="468"/>
      <c r="L33" s="468"/>
      <c r="M33" s="468"/>
      <c r="N33" s="468"/>
      <c r="R33" s="468"/>
      <c r="AB33" s="487"/>
      <c r="AC33" s="487"/>
      <c r="AD33" s="487"/>
      <c r="AE33" s="487"/>
      <c r="AF33" s="487"/>
    </row>
    <row r="34" spans="1:32" s="712" customFormat="1" ht="25.5" x14ac:dyDescent="0.2">
      <c r="A34" s="732" t="s">
        <v>64</v>
      </c>
      <c r="B34" s="733">
        <v>4860</v>
      </c>
      <c r="C34" s="734" t="s">
        <v>358</v>
      </c>
      <c r="D34" s="512"/>
      <c r="E34" s="512"/>
      <c r="F34" s="1398"/>
      <c r="G34" s="512"/>
      <c r="H34" s="512"/>
      <c r="I34" s="506"/>
      <c r="J34" s="711"/>
      <c r="K34" s="711"/>
      <c r="L34" s="711"/>
      <c r="M34" s="711"/>
      <c r="N34" s="711"/>
      <c r="O34" s="711"/>
      <c r="P34" s="711"/>
      <c r="Q34" s="711"/>
      <c r="R34" s="711"/>
      <c r="S34" s="711"/>
      <c r="T34" s="711"/>
      <c r="U34" s="711"/>
      <c r="V34" s="711"/>
      <c r="W34" s="711"/>
      <c r="X34" s="711"/>
      <c r="Y34" s="711"/>
      <c r="Z34" s="711"/>
      <c r="AA34" s="711"/>
    </row>
    <row r="35" spans="1:32" ht="15" customHeight="1" x14ac:dyDescent="0.2">
      <c r="A35" s="732"/>
      <c r="B35" s="737">
        <v>60</v>
      </c>
      <c r="C35" s="736" t="s">
        <v>134</v>
      </c>
      <c r="D35" s="512"/>
      <c r="E35" s="512"/>
      <c r="F35" s="1398"/>
      <c r="G35" s="512"/>
      <c r="H35" s="512"/>
      <c r="I35" s="499"/>
      <c r="J35" s="468"/>
      <c r="K35" s="468"/>
      <c r="L35" s="468"/>
      <c r="M35" s="468"/>
      <c r="N35" s="468"/>
      <c r="R35" s="468"/>
      <c r="AB35" s="487"/>
      <c r="AC35" s="487"/>
      <c r="AD35" s="487"/>
      <c r="AE35" s="487"/>
      <c r="AF35" s="487"/>
    </row>
    <row r="36" spans="1:32" ht="15" customHeight="1" x14ac:dyDescent="0.2">
      <c r="A36" s="732"/>
      <c r="B36" s="729">
        <v>60.6</v>
      </c>
      <c r="C36" s="734" t="s">
        <v>134</v>
      </c>
      <c r="D36" s="512"/>
      <c r="E36" s="512"/>
      <c r="F36" s="1398"/>
      <c r="G36" s="512"/>
      <c r="H36" s="512"/>
      <c r="I36" s="499"/>
      <c r="J36" s="468"/>
      <c r="K36" s="468"/>
      <c r="L36" s="468"/>
      <c r="M36" s="468"/>
      <c r="N36" s="468"/>
      <c r="R36" s="468"/>
      <c r="AB36" s="487"/>
      <c r="AC36" s="487"/>
      <c r="AD36" s="487"/>
      <c r="AE36" s="487"/>
      <c r="AF36" s="487"/>
    </row>
    <row r="37" spans="1:32" ht="25.5" x14ac:dyDescent="0.2">
      <c r="A37" s="732"/>
      <c r="B37" s="99">
        <v>63</v>
      </c>
      <c r="C37" s="335" t="s">
        <v>574</v>
      </c>
      <c r="D37" s="382"/>
      <c r="E37" s="382"/>
      <c r="F37" s="1291"/>
      <c r="G37" s="382"/>
      <c r="H37" s="382"/>
      <c r="I37" s="513"/>
      <c r="J37" s="514"/>
      <c r="K37" s="468"/>
      <c r="L37" s="777"/>
      <c r="M37" s="771"/>
      <c r="N37" s="468"/>
      <c r="Q37" s="777"/>
      <c r="R37" s="468"/>
      <c r="AB37" s="487"/>
      <c r="AC37" s="487"/>
      <c r="AD37" s="487"/>
      <c r="AE37" s="487"/>
      <c r="AF37" s="487"/>
    </row>
    <row r="38" spans="1:32" ht="15" customHeight="1" x14ac:dyDescent="0.2">
      <c r="A38" s="732"/>
      <c r="B38" s="124" t="s">
        <v>405</v>
      </c>
      <c r="C38" s="335" t="s">
        <v>359</v>
      </c>
      <c r="D38" s="382"/>
      <c r="E38" s="380">
        <v>10440</v>
      </c>
      <c r="F38" s="1291">
        <v>0</v>
      </c>
      <c r="G38" s="380">
        <f>SUM(E38:F38)</f>
        <v>10440</v>
      </c>
      <c r="H38" s="380" t="s">
        <v>702</v>
      </c>
      <c r="I38" s="1922"/>
      <c r="J38" s="1923"/>
      <c r="K38" s="1923"/>
      <c r="L38" s="777"/>
      <c r="M38" s="469"/>
      <c r="N38" s="468"/>
      <c r="Q38" s="777"/>
      <c r="R38" s="468"/>
      <c r="AB38" s="487"/>
      <c r="AC38" s="487"/>
      <c r="AD38" s="487"/>
      <c r="AE38" s="487"/>
      <c r="AF38" s="487"/>
    </row>
    <row r="39" spans="1:32" ht="15" customHeight="1" x14ac:dyDescent="0.2">
      <c r="A39" s="732" t="s">
        <v>60</v>
      </c>
      <c r="B39" s="729">
        <v>60.6</v>
      </c>
      <c r="C39" s="734" t="s">
        <v>134</v>
      </c>
      <c r="D39" s="444"/>
      <c r="E39" s="438">
        <f>E38</f>
        <v>10440</v>
      </c>
      <c r="F39" s="1273">
        <f t="shared" ref="F39:G39" si="5">F38</f>
        <v>0</v>
      </c>
      <c r="G39" s="438">
        <f t="shared" si="5"/>
        <v>10440</v>
      </c>
      <c r="H39" s="439"/>
      <c r="I39" s="499"/>
      <c r="J39" s="468"/>
      <c r="K39" s="468"/>
      <c r="L39" s="468"/>
      <c r="M39" s="468"/>
      <c r="N39" s="468"/>
      <c r="R39" s="468"/>
      <c r="AB39" s="487"/>
      <c r="AC39" s="487"/>
      <c r="AD39" s="487"/>
      <c r="AE39" s="487"/>
      <c r="AF39" s="487"/>
    </row>
    <row r="40" spans="1:32" ht="15" customHeight="1" x14ac:dyDescent="0.2">
      <c r="A40" s="732" t="s">
        <v>60</v>
      </c>
      <c r="B40" s="737">
        <v>60</v>
      </c>
      <c r="C40" s="736" t="s">
        <v>134</v>
      </c>
      <c r="D40" s="444"/>
      <c r="E40" s="451">
        <f t="shared" ref="E40:G41" si="6">E39</f>
        <v>10440</v>
      </c>
      <c r="F40" s="1274">
        <f t="shared" si="6"/>
        <v>0</v>
      </c>
      <c r="G40" s="451">
        <f t="shared" si="6"/>
        <v>10440</v>
      </c>
      <c r="H40" s="439"/>
      <c r="I40" s="499"/>
      <c r="J40" s="468"/>
      <c r="K40" s="468"/>
      <c r="L40" s="468"/>
      <c r="M40" s="468"/>
      <c r="N40" s="468"/>
      <c r="R40" s="468"/>
      <c r="AB40" s="487"/>
      <c r="AC40" s="487"/>
      <c r="AD40" s="487"/>
      <c r="AE40" s="487"/>
      <c r="AF40" s="487"/>
    </row>
    <row r="41" spans="1:32" ht="25.5" x14ac:dyDescent="0.2">
      <c r="A41" s="732" t="s">
        <v>60</v>
      </c>
      <c r="B41" s="733">
        <v>4860</v>
      </c>
      <c r="C41" s="734" t="s">
        <v>358</v>
      </c>
      <c r="D41" s="452"/>
      <c r="E41" s="451">
        <f t="shared" si="6"/>
        <v>10440</v>
      </c>
      <c r="F41" s="1274">
        <f t="shared" si="6"/>
        <v>0</v>
      </c>
      <c r="G41" s="451">
        <f t="shared" si="6"/>
        <v>10440</v>
      </c>
      <c r="H41" s="439"/>
      <c r="I41" s="499"/>
      <c r="J41" s="468"/>
      <c r="K41" s="468"/>
      <c r="L41" s="468"/>
      <c r="M41" s="468"/>
      <c r="N41" s="468"/>
      <c r="R41" s="468"/>
      <c r="AB41" s="487"/>
      <c r="AC41" s="487"/>
      <c r="AD41" s="487"/>
      <c r="AE41" s="487"/>
      <c r="AF41" s="487"/>
    </row>
    <row r="42" spans="1:32" ht="15" customHeight="1" x14ac:dyDescent="0.2">
      <c r="A42" s="778" t="s">
        <v>60</v>
      </c>
      <c r="B42" s="779"/>
      <c r="C42" s="765" t="s">
        <v>15</v>
      </c>
      <c r="D42" s="438"/>
      <c r="E42" s="438">
        <f>E41</f>
        <v>10440</v>
      </c>
      <c r="F42" s="1273">
        <f t="shared" ref="F42:G42" si="7">F41</f>
        <v>0</v>
      </c>
      <c r="G42" s="438">
        <f t="shared" si="7"/>
        <v>10440</v>
      </c>
      <c r="H42" s="439"/>
      <c r="I42" s="499"/>
      <c r="J42" s="468"/>
      <c r="K42" s="468"/>
      <c r="L42" s="468"/>
      <c r="M42" s="468"/>
      <c r="N42" s="468"/>
      <c r="R42" s="468"/>
      <c r="AB42" s="487"/>
      <c r="AC42" s="487"/>
      <c r="AD42" s="487"/>
      <c r="AE42" s="487"/>
      <c r="AF42" s="487"/>
    </row>
    <row r="43" spans="1:32" ht="15" customHeight="1" x14ac:dyDescent="0.2">
      <c r="A43" s="778" t="s">
        <v>60</v>
      </c>
      <c r="B43" s="779"/>
      <c r="C43" s="765" t="s">
        <v>61</v>
      </c>
      <c r="D43" s="438"/>
      <c r="E43" s="438">
        <f>E42+E31</f>
        <v>13428</v>
      </c>
      <c r="F43" s="1273">
        <f>F42+F31</f>
        <v>0</v>
      </c>
      <c r="G43" s="518">
        <f>G42+G31</f>
        <v>13428</v>
      </c>
      <c r="H43" s="510"/>
      <c r="I43" s="499"/>
      <c r="J43" s="468"/>
      <c r="K43" s="468"/>
      <c r="L43" s="468"/>
      <c r="M43" s="468"/>
      <c r="N43" s="468"/>
      <c r="R43" s="468"/>
      <c r="AB43" s="487"/>
      <c r="AC43" s="487"/>
      <c r="AD43" s="487"/>
      <c r="AE43" s="487"/>
      <c r="AF43" s="487"/>
    </row>
    <row r="44" spans="1:32" x14ac:dyDescent="0.2">
      <c r="A44" s="1641" t="s">
        <v>813</v>
      </c>
      <c r="B44" s="737"/>
      <c r="C44" s="734"/>
      <c r="D44" s="439"/>
      <c r="E44" s="439"/>
      <c r="F44" s="510"/>
      <c r="G44" s="510"/>
      <c r="H44" s="510"/>
      <c r="I44" s="499"/>
      <c r="J44" s="468"/>
      <c r="K44" s="468"/>
      <c r="L44" s="468"/>
      <c r="M44" s="468"/>
      <c r="N44" s="468"/>
      <c r="R44" s="468"/>
      <c r="AB44" s="487"/>
      <c r="AC44" s="487"/>
      <c r="AD44" s="487"/>
      <c r="AE44" s="487"/>
      <c r="AF44" s="487"/>
    </row>
    <row r="45" spans="1:32" x14ac:dyDescent="0.2">
      <c r="A45" s="1988" t="s">
        <v>625</v>
      </c>
      <c r="B45" s="1988"/>
      <c r="C45" s="1988"/>
      <c r="D45" s="1988"/>
      <c r="E45" s="1988"/>
      <c r="F45" s="1988"/>
      <c r="G45" s="1988"/>
      <c r="H45" s="503"/>
      <c r="I45" s="503"/>
      <c r="J45" s="503"/>
      <c r="K45" s="503"/>
      <c r="L45" s="503"/>
      <c r="M45" s="503"/>
      <c r="R45" s="468"/>
    </row>
    <row r="46" spans="1:32" ht="27" customHeight="1" x14ac:dyDescent="0.2">
      <c r="A46" s="1399" t="s">
        <v>620</v>
      </c>
      <c r="B46" s="2046" t="s">
        <v>864</v>
      </c>
      <c r="C46" s="2046"/>
      <c r="D46" s="2046"/>
      <c r="E46" s="2046"/>
      <c r="F46" s="2046"/>
      <c r="G46" s="2046"/>
      <c r="H46" s="780"/>
      <c r="I46" s="780"/>
      <c r="J46" s="780"/>
      <c r="K46" s="780"/>
      <c r="L46" s="780"/>
      <c r="M46" s="780"/>
    </row>
    <row r="47" spans="1:32" x14ac:dyDescent="0.2">
      <c r="A47" s="1399" t="s">
        <v>622</v>
      </c>
      <c r="B47" s="1282" t="s">
        <v>728</v>
      </c>
      <c r="C47" s="1282"/>
      <c r="D47" s="1282"/>
      <c r="E47" s="1282"/>
      <c r="F47" s="1281"/>
      <c r="G47" s="1281"/>
      <c r="H47" s="780"/>
      <c r="I47" s="780"/>
      <c r="J47" s="780"/>
      <c r="K47" s="780"/>
      <c r="L47" s="780"/>
      <c r="M47" s="780"/>
    </row>
    <row r="48" spans="1:32" x14ac:dyDescent="0.2">
      <c r="A48" s="1399" t="s">
        <v>702</v>
      </c>
      <c r="B48" s="1379" t="s">
        <v>789</v>
      </c>
      <c r="C48" s="1282"/>
      <c r="D48" s="1281"/>
      <c r="E48" s="1281"/>
      <c r="F48" s="1281"/>
      <c r="G48" s="1281"/>
      <c r="H48" s="780"/>
      <c r="I48" s="780"/>
      <c r="J48" s="780"/>
      <c r="K48" s="780"/>
      <c r="L48" s="780"/>
      <c r="M48" s="780"/>
    </row>
    <row r="49" spans="1:13" x14ac:dyDescent="0.2">
      <c r="A49" s="1399"/>
      <c r="B49" s="1377"/>
      <c r="C49" s="1281"/>
      <c r="D49" s="1281"/>
      <c r="E49" s="1281"/>
      <c r="F49" s="1281"/>
      <c r="G49" s="1281"/>
      <c r="H49" s="780"/>
      <c r="I49" s="780"/>
      <c r="J49" s="780"/>
      <c r="K49" s="780"/>
      <c r="L49" s="780"/>
      <c r="M49" s="780"/>
    </row>
    <row r="50" spans="1:13" x14ac:dyDescent="0.2">
      <c r="A50" s="781"/>
      <c r="B50" s="737"/>
      <c r="C50" s="736"/>
      <c r="D50" s="1970"/>
      <c r="E50" s="1232"/>
      <c r="F50" s="1970"/>
      <c r="G50" s="1232"/>
      <c r="H50" s="1232"/>
      <c r="I50" s="780"/>
      <c r="J50" s="780"/>
      <c r="K50" s="780"/>
      <c r="L50" s="780"/>
      <c r="M50" s="780"/>
    </row>
    <row r="51" spans="1:13" x14ac:dyDescent="0.2">
      <c r="A51" s="781"/>
      <c r="B51" s="737"/>
      <c r="C51" s="736"/>
      <c r="D51" s="780"/>
      <c r="E51" s="780"/>
      <c r="F51" s="780"/>
      <c r="G51" s="780"/>
      <c r="H51" s="780"/>
      <c r="I51" s="780"/>
      <c r="J51" s="780"/>
      <c r="K51" s="780"/>
      <c r="L51" s="780"/>
      <c r="M51" s="780"/>
    </row>
    <row r="52" spans="1:13" x14ac:dyDescent="0.2">
      <c r="A52" s="1201"/>
      <c r="B52" s="2046"/>
      <c r="C52" s="2046"/>
      <c r="D52" s="2046"/>
      <c r="E52" s="2046"/>
      <c r="F52" s="2046"/>
      <c r="G52" s="2046"/>
      <c r="H52" s="2046"/>
      <c r="I52" s="2046"/>
      <c r="J52" s="2046"/>
      <c r="K52" s="2046"/>
      <c r="L52" s="2046"/>
      <c r="M52" s="2046"/>
    </row>
    <row r="53" spans="1:13" x14ac:dyDescent="0.2">
      <c r="A53" s="1201"/>
      <c r="B53" s="1968"/>
      <c r="C53" s="1968"/>
      <c r="D53" s="1962"/>
      <c r="E53" s="1962"/>
      <c r="F53" s="510"/>
      <c r="G53" s="510"/>
      <c r="H53" s="510"/>
      <c r="I53" s="1962"/>
      <c r="J53" s="1968"/>
      <c r="K53" s="1968"/>
      <c r="L53" s="1962"/>
      <c r="M53" s="1968"/>
    </row>
    <row r="54" spans="1:13" x14ac:dyDescent="0.2">
      <c r="A54" s="1201"/>
      <c r="B54" s="737"/>
      <c r="C54" s="491"/>
      <c r="D54" s="479"/>
      <c r="E54" s="479"/>
      <c r="F54" s="782"/>
      <c r="G54" s="479"/>
      <c r="H54" s="479"/>
      <c r="I54" s="479"/>
      <c r="J54" s="479"/>
      <c r="K54" s="492"/>
      <c r="L54" s="492"/>
      <c r="M54" s="492"/>
    </row>
    <row r="55" spans="1:13" x14ac:dyDescent="0.2">
      <c r="A55" s="1201"/>
      <c r="B55" s="737"/>
      <c r="C55" s="491"/>
      <c r="D55" s="786"/>
      <c r="E55" s="786"/>
      <c r="F55" s="786"/>
      <c r="G55" s="786"/>
      <c r="H55" s="786"/>
      <c r="I55" s="786"/>
      <c r="J55" s="786"/>
      <c r="K55" s="492"/>
      <c r="L55" s="492"/>
      <c r="M55" s="492"/>
    </row>
    <row r="56" spans="1:13" x14ac:dyDescent="0.2">
      <c r="A56" s="1201"/>
      <c r="B56" s="737"/>
      <c r="C56" s="519"/>
      <c r="D56" s="1208"/>
      <c r="E56" s="787"/>
      <c r="F56" s="1208"/>
      <c r="G56" s="787"/>
      <c r="H56" s="787"/>
      <c r="I56" s="787"/>
      <c r="J56" s="787"/>
      <c r="K56" s="492"/>
      <c r="L56" s="492"/>
      <c r="M56" s="492"/>
    </row>
    <row r="57" spans="1:13" x14ac:dyDescent="0.2">
      <c r="A57" s="1201"/>
      <c r="B57" s="737"/>
      <c r="C57" s="491"/>
      <c r="D57" s="786"/>
      <c r="E57" s="786"/>
      <c r="F57" s="786"/>
      <c r="G57" s="786"/>
      <c r="H57" s="786"/>
      <c r="I57" s="786"/>
      <c r="J57" s="786"/>
      <c r="K57" s="492"/>
      <c r="L57" s="492"/>
      <c r="M57" s="492"/>
    </row>
    <row r="58" spans="1:13" x14ac:dyDescent="0.2">
      <c r="A58" s="1201"/>
      <c r="B58" s="737"/>
      <c r="C58" s="519"/>
      <c r="D58" s="1208"/>
      <c r="E58" s="787"/>
      <c r="F58" s="787"/>
      <c r="G58" s="1208"/>
      <c r="H58" s="1208"/>
      <c r="I58" s="787"/>
      <c r="J58" s="787"/>
      <c r="K58" s="492"/>
      <c r="L58" s="492"/>
      <c r="M58" s="492"/>
    </row>
    <row r="59" spans="1:13" x14ac:dyDescent="0.2">
      <c r="A59" s="1201"/>
      <c r="B59" s="737"/>
      <c r="C59" s="519"/>
      <c r="D59" s="492"/>
      <c r="E59" s="492"/>
      <c r="F59" s="492"/>
      <c r="G59" s="492"/>
      <c r="H59" s="492"/>
      <c r="I59" s="492"/>
      <c r="J59" s="492"/>
      <c r="K59" s="492"/>
      <c r="L59" s="492"/>
      <c r="M59" s="492"/>
    </row>
    <row r="60" spans="1:13" x14ac:dyDescent="0.2">
      <c r="A60" s="1201"/>
      <c r="B60" s="737"/>
      <c r="C60" s="519"/>
      <c r="D60" s="492"/>
      <c r="E60" s="492"/>
      <c r="F60" s="492"/>
      <c r="G60" s="492"/>
      <c r="H60" s="492"/>
      <c r="I60" s="492"/>
      <c r="J60" s="492"/>
      <c r="K60" s="492"/>
      <c r="L60" s="492"/>
      <c r="M60" s="492"/>
    </row>
    <row r="61" spans="1:13" x14ac:dyDescent="0.2">
      <c r="A61" s="1201"/>
      <c r="B61" s="737"/>
      <c r="C61" s="519"/>
      <c r="D61" s="492"/>
      <c r="E61" s="492"/>
      <c r="F61" s="492"/>
      <c r="G61" s="492"/>
      <c r="H61" s="492"/>
      <c r="I61" s="492"/>
      <c r="J61" s="492"/>
      <c r="K61" s="492"/>
      <c r="L61" s="492"/>
      <c r="M61" s="492"/>
    </row>
    <row r="62" spans="1:13" x14ac:dyDescent="0.2">
      <c r="A62" s="1201"/>
      <c r="B62" s="737"/>
      <c r="C62" s="519"/>
      <c r="D62" s="492"/>
      <c r="E62" s="492"/>
      <c r="F62" s="492"/>
      <c r="G62" s="492"/>
      <c r="H62" s="492"/>
      <c r="I62" s="492"/>
      <c r="J62" s="492"/>
      <c r="K62" s="492"/>
      <c r="L62" s="492"/>
      <c r="M62" s="492"/>
    </row>
    <row r="63" spans="1:13" x14ac:dyDescent="0.2">
      <c r="A63" s="1201"/>
      <c r="B63" s="737"/>
      <c r="C63" s="519"/>
      <c r="D63" s="492"/>
      <c r="E63" s="492"/>
      <c r="F63" s="492"/>
      <c r="G63" s="492"/>
      <c r="H63" s="492"/>
      <c r="I63" s="492"/>
      <c r="J63" s="492"/>
      <c r="K63" s="492"/>
      <c r="L63" s="492"/>
      <c r="M63" s="492"/>
    </row>
    <row r="64" spans="1:13" x14ac:dyDescent="0.2">
      <c r="A64" s="1201"/>
      <c r="B64" s="737"/>
      <c r="C64" s="519"/>
      <c r="D64" s="492"/>
      <c r="E64" s="492"/>
      <c r="F64" s="492"/>
      <c r="G64" s="492"/>
      <c r="H64" s="492"/>
      <c r="I64" s="492"/>
      <c r="J64" s="492"/>
      <c r="K64" s="492"/>
      <c r="L64" s="492"/>
      <c r="M64" s="492"/>
    </row>
    <row r="65" spans="1:13" x14ac:dyDescent="0.2">
      <c r="A65" s="1201"/>
      <c r="B65" s="737"/>
      <c r="C65" s="519"/>
      <c r="D65" s="492"/>
      <c r="E65" s="492"/>
      <c r="F65" s="492"/>
      <c r="G65" s="492"/>
      <c r="H65" s="492"/>
      <c r="I65" s="492"/>
      <c r="J65" s="492"/>
      <c r="K65" s="492"/>
      <c r="L65" s="492"/>
      <c r="M65" s="492"/>
    </row>
    <row r="66" spans="1:13" x14ac:dyDescent="0.2">
      <c r="A66" s="1201"/>
      <c r="B66" s="737"/>
      <c r="C66" s="519"/>
      <c r="D66" s="492"/>
      <c r="E66" s="492"/>
      <c r="F66" s="492"/>
      <c r="G66" s="492"/>
      <c r="H66" s="492"/>
      <c r="I66" s="492"/>
      <c r="J66" s="492"/>
      <c r="K66" s="492"/>
      <c r="L66" s="492"/>
      <c r="M66" s="492"/>
    </row>
    <row r="67" spans="1:13" x14ac:dyDescent="0.2">
      <c r="A67" s="1201"/>
      <c r="B67" s="737"/>
      <c r="C67" s="491"/>
      <c r="D67" s="492"/>
      <c r="E67" s="492"/>
      <c r="F67" s="492"/>
      <c r="G67" s="492"/>
      <c r="H67" s="492"/>
      <c r="I67" s="492"/>
      <c r="J67" s="492"/>
      <c r="K67" s="492"/>
      <c r="L67" s="492"/>
      <c r="M67" s="492"/>
    </row>
    <row r="68" spans="1:13" x14ac:dyDescent="0.2">
      <c r="A68" s="1201"/>
      <c r="B68" s="737"/>
      <c r="C68" s="491"/>
      <c r="D68" s="492"/>
      <c r="E68" s="492"/>
      <c r="F68" s="492"/>
      <c r="G68" s="492"/>
      <c r="H68" s="492"/>
      <c r="I68" s="492"/>
      <c r="J68" s="492"/>
      <c r="K68" s="492"/>
      <c r="L68" s="492"/>
      <c r="M68" s="492"/>
    </row>
    <row r="69" spans="1:13" x14ac:dyDescent="0.2">
      <c r="A69" s="1201"/>
      <c r="B69" s="737"/>
      <c r="C69" s="491"/>
      <c r="D69" s="492"/>
      <c r="E69" s="492"/>
      <c r="F69" s="492"/>
      <c r="G69" s="492"/>
      <c r="H69" s="492"/>
      <c r="I69" s="492"/>
      <c r="J69" s="492"/>
      <c r="K69" s="492"/>
      <c r="L69" s="492"/>
      <c r="M69" s="492"/>
    </row>
    <row r="70" spans="1:13" x14ac:dyDescent="0.2">
      <c r="A70" s="1201"/>
      <c r="B70" s="737"/>
      <c r="C70" s="491"/>
      <c r="D70" s="492"/>
      <c r="E70" s="492"/>
      <c r="F70" s="492"/>
      <c r="G70" s="492"/>
      <c r="H70" s="492"/>
      <c r="I70" s="492"/>
      <c r="J70" s="492"/>
      <c r="K70" s="492"/>
      <c r="L70" s="492"/>
      <c r="M70" s="492"/>
    </row>
    <row r="71" spans="1:13" x14ac:dyDescent="0.2">
      <c r="A71" s="1201"/>
      <c r="B71" s="737"/>
      <c r="C71" s="491"/>
      <c r="D71" s="492"/>
      <c r="E71" s="492"/>
      <c r="F71" s="492"/>
      <c r="G71" s="492"/>
      <c r="H71" s="492"/>
      <c r="I71" s="492"/>
      <c r="J71" s="492"/>
      <c r="K71" s="492"/>
      <c r="L71" s="492"/>
      <c r="M71" s="492"/>
    </row>
    <row r="72" spans="1:13" x14ac:dyDescent="0.2">
      <c r="F72" s="494"/>
      <c r="G72" s="494"/>
      <c r="H72" s="494"/>
      <c r="J72" s="494"/>
      <c r="M72" s="494"/>
    </row>
    <row r="73" spans="1:13" x14ac:dyDescent="0.2">
      <c r="F73" s="494"/>
      <c r="G73" s="494"/>
      <c r="H73" s="494"/>
      <c r="J73" s="494"/>
      <c r="M73" s="494"/>
    </row>
    <row r="74" spans="1:13" x14ac:dyDescent="0.2">
      <c r="F74" s="494"/>
      <c r="G74" s="494"/>
      <c r="H74" s="494"/>
      <c r="J74" s="494"/>
      <c r="M74" s="494"/>
    </row>
    <row r="75" spans="1:13" x14ac:dyDescent="0.2">
      <c r="F75" s="494"/>
      <c r="G75" s="494"/>
      <c r="H75" s="494"/>
      <c r="J75" s="494"/>
      <c r="M75" s="494"/>
    </row>
    <row r="76" spans="1:13" x14ac:dyDescent="0.2">
      <c r="F76" s="494"/>
      <c r="G76" s="494"/>
      <c r="H76" s="494"/>
      <c r="J76" s="494"/>
      <c r="M76" s="494"/>
    </row>
    <row r="77" spans="1:13" x14ac:dyDescent="0.2">
      <c r="F77" s="494"/>
      <c r="G77" s="494"/>
      <c r="H77" s="494"/>
      <c r="J77" s="494"/>
      <c r="M77" s="494"/>
    </row>
    <row r="78" spans="1:13" x14ac:dyDescent="0.2">
      <c r="F78" s="494"/>
      <c r="G78" s="494"/>
      <c r="H78" s="494"/>
      <c r="J78" s="494"/>
      <c r="M78" s="494"/>
    </row>
    <row r="79" spans="1:13" x14ac:dyDescent="0.2">
      <c r="F79" s="494"/>
      <c r="G79" s="494"/>
      <c r="H79" s="494"/>
      <c r="J79" s="494"/>
      <c r="M79" s="494"/>
    </row>
    <row r="80" spans="1:13" x14ac:dyDescent="0.2">
      <c r="F80" s="494"/>
      <c r="G80" s="494"/>
      <c r="H80" s="494"/>
      <c r="J80" s="494"/>
      <c r="M80" s="494"/>
    </row>
    <row r="81" spans="6:13" x14ac:dyDescent="0.2">
      <c r="F81" s="494"/>
      <c r="G81" s="494"/>
      <c r="H81" s="494"/>
      <c r="J81" s="494"/>
      <c r="M81" s="494"/>
    </row>
    <row r="82" spans="6:13" x14ac:dyDescent="0.2">
      <c r="F82" s="494"/>
      <c r="G82" s="494"/>
      <c r="H82" s="494"/>
      <c r="J82" s="494"/>
      <c r="M82" s="494"/>
    </row>
    <row r="83" spans="6:13" x14ac:dyDescent="0.2">
      <c r="F83" s="494"/>
      <c r="G83" s="494"/>
      <c r="H83" s="494"/>
      <c r="J83" s="494"/>
      <c r="M83" s="494"/>
    </row>
    <row r="84" spans="6:13" x14ac:dyDescent="0.2">
      <c r="F84" s="494"/>
      <c r="G84" s="494"/>
      <c r="H84" s="494"/>
      <c r="J84" s="494"/>
      <c r="M84" s="494"/>
    </row>
    <row r="85" spans="6:13" x14ac:dyDescent="0.2">
      <c r="F85" s="494"/>
      <c r="G85" s="494"/>
      <c r="H85" s="494"/>
      <c r="J85" s="494"/>
      <c r="M85" s="494"/>
    </row>
    <row r="86" spans="6:13" x14ac:dyDescent="0.2">
      <c r="F86" s="494"/>
      <c r="G86" s="494"/>
      <c r="H86" s="494"/>
      <c r="J86" s="494"/>
      <c r="M86" s="494"/>
    </row>
    <row r="87" spans="6:13" x14ac:dyDescent="0.2">
      <c r="F87" s="494"/>
      <c r="G87" s="494"/>
      <c r="H87" s="494"/>
      <c r="J87" s="494"/>
      <c r="M87" s="494"/>
    </row>
    <row r="88" spans="6:13" x14ac:dyDescent="0.2">
      <c r="F88" s="494"/>
      <c r="G88" s="494"/>
      <c r="H88" s="494"/>
      <c r="J88" s="494"/>
      <c r="M88" s="494"/>
    </row>
  </sheetData>
  <autoFilter ref="A14:AF48"/>
  <mergeCells count="14">
    <mergeCell ref="B52:M52"/>
    <mergeCell ref="I13:M13"/>
    <mergeCell ref="N13:R13"/>
    <mergeCell ref="A2:G2"/>
    <mergeCell ref="A1:G1"/>
    <mergeCell ref="A45:G45"/>
    <mergeCell ref="B46:G46"/>
    <mergeCell ref="S12:AB12"/>
    <mergeCell ref="A3:G3"/>
    <mergeCell ref="B4:G4"/>
    <mergeCell ref="B13:G13"/>
    <mergeCell ref="I12:R12"/>
    <mergeCell ref="S13:W13"/>
    <mergeCell ref="X13:AB13"/>
  </mergeCells>
  <printOptions horizontalCentered="1"/>
  <pageMargins left="0.74803149606299213" right="0.39370078740157483" top="0.74803149606299213" bottom="4.1338582677165361" header="0.51181102362204722" footer="3.8582677165354333"/>
  <pageSetup paperSize="9" scale="91" firstPageNumber="24" orientation="portrait" blackAndWhite="1" useFirstPageNumber="1" r:id="rId1"/>
  <headerFooter alignWithMargins="0">
    <oddHeader xml:space="preserve">&amp;C   </oddHeader>
    <oddFooter>&amp;C&amp;"Times New Roman,Bold"&amp;P</oddFooter>
  </headerFooter>
  <rowBreaks count="1" manualBreakCount="1">
    <brk id="32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3" transitionEvaluation="1">
    <tabColor rgb="FF92D050"/>
  </sheetPr>
  <dimension ref="A1:AB49"/>
  <sheetViews>
    <sheetView view="pageBreakPreview" topLeftCell="A23" zoomScaleNormal="85" zoomScaleSheetLayoutView="100" workbookViewId="0">
      <selection activeCell="E15" sqref="B15:H34"/>
    </sheetView>
  </sheetViews>
  <sheetFormatPr defaultColWidth="11" defaultRowHeight="12.75" x14ac:dyDescent="0.2"/>
  <cols>
    <col min="1" max="1" width="6.42578125" style="332" customWidth="1"/>
    <col min="2" max="2" width="8.140625" style="227" customWidth="1"/>
    <col min="3" max="3" width="34.5703125" style="88" customWidth="1"/>
    <col min="4" max="4" width="8.5703125" style="103" customWidth="1"/>
    <col min="5" max="5" width="9.42578125" style="103" customWidth="1"/>
    <col min="6" max="6" width="12.140625" style="88" customWidth="1"/>
    <col min="7" max="7" width="8.85546875" style="88" customWidth="1"/>
    <col min="8" max="8" width="3.42578125" style="93" customWidth="1"/>
    <col min="9" max="9" width="8.5703125" style="103" customWidth="1"/>
    <col min="10" max="10" width="8.42578125" style="88" customWidth="1"/>
    <col min="11" max="11" width="8.5703125" style="103" customWidth="1"/>
    <col min="12" max="12" width="9.140625" style="88" customWidth="1"/>
    <col min="13" max="13" width="11.5703125" style="88" customWidth="1"/>
    <col min="14" max="14" width="11" style="88"/>
    <col min="15" max="15" width="8.5703125" style="88" customWidth="1"/>
    <col min="16" max="16" width="18" style="88" customWidth="1"/>
    <col min="17" max="17" width="8.5703125" style="103" customWidth="1"/>
    <col min="18" max="18" width="11.5703125" style="233" bestFit="1" customWidth="1"/>
    <col min="19" max="21" width="11" style="88"/>
    <col min="22" max="22" width="11" style="103"/>
    <col min="23" max="23" width="11" style="233"/>
    <col min="24" max="27" width="11" style="88"/>
    <col min="28" max="28" width="11.5703125" style="88" bestFit="1" customWidth="1"/>
    <col min="29" max="16384" width="11" style="88"/>
  </cols>
  <sheetData>
    <row r="1" spans="1:28" ht="14.1" customHeight="1" x14ac:dyDescent="0.2">
      <c r="A1" s="2049" t="s">
        <v>179</v>
      </c>
      <c r="B1" s="2049"/>
      <c r="C1" s="2049"/>
      <c r="D1" s="2049"/>
      <c r="E1" s="2049"/>
      <c r="F1" s="2049"/>
      <c r="G1" s="2049"/>
      <c r="H1" s="1760"/>
      <c r="I1" s="215"/>
      <c r="J1" s="215"/>
      <c r="K1" s="215"/>
      <c r="L1" s="215"/>
      <c r="M1" s="215"/>
    </row>
    <row r="2" spans="1:28" ht="14.1" customHeight="1" x14ac:dyDescent="0.2">
      <c r="A2" s="2049" t="s">
        <v>180</v>
      </c>
      <c r="B2" s="2049"/>
      <c r="C2" s="2049"/>
      <c r="D2" s="2049"/>
      <c r="E2" s="2049"/>
      <c r="F2" s="2049"/>
      <c r="G2" s="2049"/>
      <c r="H2" s="1760"/>
      <c r="I2" s="215"/>
      <c r="J2" s="215"/>
      <c r="K2" s="215"/>
      <c r="L2" s="215"/>
      <c r="M2" s="215"/>
    </row>
    <row r="3" spans="1:28" ht="14.1" customHeight="1" x14ac:dyDescent="0.2">
      <c r="A3" s="1992" t="s">
        <v>600</v>
      </c>
      <c r="B3" s="1992"/>
      <c r="C3" s="1992"/>
      <c r="D3" s="1992"/>
      <c r="E3" s="1992"/>
      <c r="F3" s="1992"/>
      <c r="G3" s="1992"/>
      <c r="H3" s="1338"/>
      <c r="I3" s="788"/>
      <c r="J3" s="228"/>
      <c r="K3" s="788"/>
      <c r="L3" s="228"/>
      <c r="M3" s="228"/>
    </row>
    <row r="4" spans="1:28" ht="8.4499999999999993" customHeight="1" x14ac:dyDescent="0.25">
      <c r="A4" s="34"/>
      <c r="B4" s="1993"/>
      <c r="C4" s="1993"/>
      <c r="D4" s="1993"/>
      <c r="E4" s="1993"/>
      <c r="F4" s="1993"/>
      <c r="G4" s="1993"/>
      <c r="H4" s="1339"/>
      <c r="I4" s="788"/>
      <c r="J4" s="228"/>
      <c r="K4" s="788"/>
      <c r="L4" s="228"/>
      <c r="M4" s="228"/>
    </row>
    <row r="5" spans="1:28" ht="14.1" customHeight="1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78"/>
      <c r="I5" s="788"/>
      <c r="J5" s="228"/>
      <c r="K5" s="788"/>
      <c r="L5" s="228"/>
      <c r="M5" s="228"/>
    </row>
    <row r="6" spans="1:28" ht="16.899999999999999" customHeight="1" x14ac:dyDescent="0.2">
      <c r="A6" s="34"/>
      <c r="B6" s="38" t="s">
        <v>9</v>
      </c>
      <c r="C6" s="30" t="s">
        <v>10</v>
      </c>
      <c r="D6" s="39" t="s">
        <v>61</v>
      </c>
      <c r="E6" s="32">
        <v>180591</v>
      </c>
      <c r="F6" s="1843">
        <v>0</v>
      </c>
      <c r="G6" s="32">
        <f>SUM(E6:F6)</f>
        <v>180591</v>
      </c>
      <c r="H6" s="1340"/>
      <c r="I6" s="788"/>
      <c r="J6" s="228"/>
      <c r="K6" s="788"/>
      <c r="L6" s="228"/>
      <c r="M6" s="228"/>
    </row>
    <row r="7" spans="1:28" ht="14.1" customHeight="1" x14ac:dyDescent="0.2">
      <c r="A7" s="34"/>
      <c r="B7" s="38" t="s">
        <v>11</v>
      </c>
      <c r="C7" s="40" t="s">
        <v>12</v>
      </c>
      <c r="D7" s="41"/>
      <c r="E7" s="33"/>
      <c r="F7" s="1861"/>
      <c r="G7" s="33"/>
      <c r="H7" s="78"/>
      <c r="I7" s="94"/>
      <c r="J7" s="91"/>
      <c r="K7" s="94"/>
      <c r="L7" s="111"/>
      <c r="M7" s="111"/>
    </row>
    <row r="8" spans="1:28" ht="14.1" customHeight="1" x14ac:dyDescent="0.2">
      <c r="A8" s="34"/>
      <c r="B8" s="38"/>
      <c r="C8" s="40" t="s">
        <v>118</v>
      </c>
      <c r="D8" s="41" t="s">
        <v>61</v>
      </c>
      <c r="E8" s="33">
        <f>G29</f>
        <v>20720</v>
      </c>
      <c r="F8" s="1862">
        <v>0</v>
      </c>
      <c r="G8" s="33">
        <f>SUM(E8:F8)</f>
        <v>20720</v>
      </c>
      <c r="H8" s="78"/>
      <c r="I8" s="120"/>
      <c r="J8" s="120"/>
      <c r="K8" s="120"/>
      <c r="L8" s="120"/>
      <c r="M8" s="120"/>
    </row>
    <row r="9" spans="1:28" ht="14.1" customHeight="1" x14ac:dyDescent="0.2">
      <c r="A9" s="34"/>
      <c r="B9" s="42" t="s">
        <v>60</v>
      </c>
      <c r="C9" s="30" t="s">
        <v>26</v>
      </c>
      <c r="D9" s="43" t="s">
        <v>61</v>
      </c>
      <c r="E9" s="44">
        <f>SUM(E6:E8)</f>
        <v>201311</v>
      </c>
      <c r="F9" s="1842">
        <f>SUM(F6:F8)</f>
        <v>0</v>
      </c>
      <c r="G9" s="44">
        <f>SUM(E9:F9)</f>
        <v>201311</v>
      </c>
      <c r="H9" s="1340"/>
      <c r="I9" s="120"/>
      <c r="J9" s="120"/>
      <c r="K9" s="120"/>
      <c r="L9" s="120"/>
      <c r="M9" s="120"/>
    </row>
    <row r="10" spans="1:28" ht="14.1" customHeight="1" x14ac:dyDescent="0.2">
      <c r="A10" s="34"/>
      <c r="B10" s="38"/>
      <c r="C10" s="30"/>
      <c r="D10" s="31"/>
      <c r="E10" s="31"/>
      <c r="F10" s="39"/>
      <c r="G10" s="31"/>
      <c r="H10" s="1340"/>
      <c r="I10" s="120"/>
      <c r="J10" s="120"/>
      <c r="K10" s="120"/>
      <c r="L10" s="120"/>
      <c r="M10" s="120"/>
    </row>
    <row r="11" spans="1:28" ht="12.75" customHeight="1" x14ac:dyDescent="0.2">
      <c r="A11" s="34"/>
      <c r="B11" s="38" t="s">
        <v>27</v>
      </c>
      <c r="C11" s="30" t="s">
        <v>28</v>
      </c>
      <c r="D11" s="30"/>
      <c r="E11" s="30"/>
      <c r="F11" s="45"/>
      <c r="G11" s="30"/>
      <c r="H11" s="42"/>
      <c r="I11" s="2050"/>
      <c r="J11" s="2050"/>
      <c r="K11" s="2050"/>
      <c r="L11" s="2050"/>
      <c r="M11" s="2050"/>
      <c r="N11" s="2050"/>
      <c r="O11" s="2050"/>
      <c r="P11" s="2050"/>
      <c r="Q11" s="2050"/>
      <c r="R11" s="2050"/>
      <c r="S11" s="2050"/>
      <c r="T11" s="2050"/>
      <c r="U11" s="2050"/>
      <c r="V11" s="2050"/>
      <c r="W11" s="2050"/>
      <c r="X11" s="2050"/>
      <c r="Y11" s="2050"/>
      <c r="Z11" s="2050"/>
      <c r="AA11" s="2050"/>
      <c r="AB11" s="2050"/>
    </row>
    <row r="12" spans="1:28" s="1" customFormat="1" x14ac:dyDescent="0.2">
      <c r="A12" s="32"/>
      <c r="B12" s="1151"/>
      <c r="C12" s="1151"/>
      <c r="D12" s="1151"/>
      <c r="E12" s="1151"/>
      <c r="F12" s="1151"/>
      <c r="G12" s="1151"/>
      <c r="H12" s="1341"/>
      <c r="I12" s="1995"/>
      <c r="J12" s="1995"/>
      <c r="K12" s="1995"/>
      <c r="L12" s="1995"/>
      <c r="M12" s="1995"/>
      <c r="N12" s="1995"/>
      <c r="O12" s="1995"/>
      <c r="P12" s="1995"/>
      <c r="Q12" s="1995"/>
      <c r="R12" s="1995"/>
      <c r="S12" s="1995"/>
      <c r="T12" s="1995"/>
      <c r="U12" s="1995"/>
      <c r="V12" s="1995"/>
      <c r="W12" s="1995"/>
      <c r="X12" s="1996"/>
      <c r="Y12" s="1996"/>
      <c r="Z12" s="1996"/>
      <c r="AA12" s="1996"/>
      <c r="AB12" s="1996"/>
    </row>
    <row r="13" spans="1:28" s="1" customFormat="1" ht="13.5" thickBot="1" x14ac:dyDescent="0.25">
      <c r="A13" s="46"/>
      <c r="B13" s="1994" t="s">
        <v>112</v>
      </c>
      <c r="C13" s="1994"/>
      <c r="D13" s="1994"/>
      <c r="E13" s="1994"/>
      <c r="F13" s="1994"/>
      <c r="G13" s="1994"/>
      <c r="H13" s="1315"/>
      <c r="I13" s="1997"/>
      <c r="J13" s="1997"/>
      <c r="K13" s="1997"/>
      <c r="L13" s="1997"/>
      <c r="M13" s="1997"/>
      <c r="N13" s="1997"/>
      <c r="O13" s="1997"/>
      <c r="P13" s="1997"/>
      <c r="Q13" s="1997"/>
      <c r="R13" s="1997"/>
      <c r="S13" s="1997"/>
      <c r="T13" s="1997"/>
      <c r="U13" s="1997"/>
      <c r="V13" s="1997"/>
      <c r="W13" s="1997"/>
      <c r="X13" s="1991"/>
      <c r="Y13" s="1991"/>
      <c r="Z13" s="1991"/>
      <c r="AA13" s="1991"/>
      <c r="AB13" s="1991"/>
    </row>
    <row r="14" spans="1:28" s="1" customFormat="1" ht="15" customHeight="1" thickTop="1" thickBot="1" x14ac:dyDescent="0.25">
      <c r="A14" s="46"/>
      <c r="B14" s="370"/>
      <c r="C14" s="370" t="s">
        <v>29</v>
      </c>
      <c r="D14" s="370"/>
      <c r="E14" s="370" t="s">
        <v>62</v>
      </c>
      <c r="F14" s="370" t="s">
        <v>123</v>
      </c>
      <c r="G14" s="47" t="s">
        <v>121</v>
      </c>
      <c r="H14" s="33"/>
      <c r="I14" s="114"/>
      <c r="J14" s="114"/>
      <c r="K14" s="114"/>
      <c r="L14" s="114"/>
      <c r="M14" s="115"/>
      <c r="N14" s="114"/>
      <c r="O14" s="114"/>
      <c r="P14" s="114"/>
      <c r="Q14" s="114"/>
      <c r="R14" s="115"/>
      <c r="S14" s="114"/>
      <c r="T14" s="114"/>
      <c r="U14" s="114"/>
      <c r="V14" s="114"/>
      <c r="W14" s="115"/>
      <c r="X14" s="116"/>
      <c r="Y14" s="116"/>
      <c r="Z14" s="116"/>
      <c r="AA14" s="116"/>
      <c r="AB14" s="322"/>
    </row>
    <row r="15" spans="1:28" ht="13.5" thickTop="1" x14ac:dyDescent="0.2">
      <c r="C15" s="132" t="s">
        <v>63</v>
      </c>
      <c r="D15" s="95"/>
      <c r="E15" s="95"/>
      <c r="F15" s="95"/>
      <c r="G15" s="95"/>
      <c r="H15" s="94"/>
      <c r="I15" s="88"/>
      <c r="K15" s="88"/>
      <c r="L15" s="103"/>
      <c r="R15" s="88"/>
      <c r="V15" s="88"/>
      <c r="W15" s="88"/>
    </row>
    <row r="16" spans="1:28" ht="15" customHeight="1" x14ac:dyDescent="0.2">
      <c r="A16" s="332" t="s">
        <v>64</v>
      </c>
      <c r="B16" s="230">
        <v>2852</v>
      </c>
      <c r="C16" s="132" t="s">
        <v>178</v>
      </c>
      <c r="F16" s="103"/>
      <c r="G16" s="103"/>
      <c r="H16" s="364"/>
      <c r="I16" s="88"/>
      <c r="K16" s="88"/>
      <c r="L16" s="103"/>
      <c r="R16" s="88"/>
      <c r="V16" s="88"/>
      <c r="W16" s="88"/>
    </row>
    <row r="17" spans="1:28" ht="25.5" x14ac:dyDescent="0.2">
      <c r="B17" s="231">
        <v>7</v>
      </c>
      <c r="C17" s="133" t="s">
        <v>181</v>
      </c>
      <c r="F17" s="103"/>
      <c r="G17" s="103"/>
      <c r="H17" s="364"/>
      <c r="I17" s="88"/>
      <c r="K17" s="88"/>
      <c r="L17" s="103"/>
      <c r="R17" s="88"/>
      <c r="V17" s="88"/>
      <c r="W17" s="88"/>
    </row>
    <row r="18" spans="1:28" ht="15" customHeight="1" x14ac:dyDescent="0.2">
      <c r="B18" s="232">
        <v>7.8</v>
      </c>
      <c r="C18" s="132" t="s">
        <v>21</v>
      </c>
      <c r="F18" s="103"/>
      <c r="G18" s="103"/>
      <c r="H18" s="364"/>
      <c r="I18" s="88"/>
      <c r="K18" s="88"/>
      <c r="L18" s="103"/>
      <c r="R18" s="88"/>
      <c r="V18" s="88"/>
      <c r="W18" s="88"/>
    </row>
    <row r="19" spans="1:28" ht="15" customHeight="1" x14ac:dyDescent="0.2">
      <c r="B19" s="227">
        <v>19</v>
      </c>
      <c r="C19" s="133" t="s">
        <v>182</v>
      </c>
      <c r="F19" s="103"/>
      <c r="G19" s="103"/>
      <c r="H19" s="364"/>
      <c r="I19" s="88"/>
      <c r="K19" s="88"/>
      <c r="L19" s="103"/>
      <c r="R19" s="88"/>
      <c r="V19" s="88"/>
      <c r="W19" s="88"/>
    </row>
    <row r="20" spans="1:28" ht="15" customHeight="1" x14ac:dyDescent="0.2">
      <c r="A20" s="334"/>
      <c r="B20" s="124" t="s">
        <v>360</v>
      </c>
      <c r="C20" s="335" t="s">
        <v>114</v>
      </c>
      <c r="D20" s="380"/>
      <c r="E20" s="380">
        <v>600</v>
      </c>
      <c r="F20" s="1291">
        <v>0</v>
      </c>
      <c r="G20" s="529">
        <f t="shared" ref="G20:G23" si="0">SUM(E20:F20)</f>
        <v>600</v>
      </c>
      <c r="H20" s="1353" t="s">
        <v>620</v>
      </c>
      <c r="I20" s="535"/>
      <c r="J20" s="535"/>
      <c r="K20" s="535"/>
      <c r="L20" s="540"/>
      <c r="M20" s="535"/>
      <c r="N20" s="535"/>
      <c r="O20" s="535"/>
      <c r="P20" s="535"/>
      <c r="Q20" s="535"/>
      <c r="R20" s="535"/>
      <c r="S20" s="535"/>
      <c r="T20" s="535"/>
      <c r="U20" s="535"/>
      <c r="V20" s="535"/>
      <c r="W20" s="535"/>
    </row>
    <row r="21" spans="1:28" ht="15" customHeight="1" x14ac:dyDescent="0.2">
      <c r="A21" s="334"/>
      <c r="B21" s="124" t="s">
        <v>361</v>
      </c>
      <c r="C21" s="335" t="s">
        <v>362</v>
      </c>
      <c r="D21" s="382"/>
      <c r="E21" s="529">
        <v>10320</v>
      </c>
      <c r="F21" s="1291">
        <v>0</v>
      </c>
      <c r="G21" s="529">
        <f t="shared" si="0"/>
        <v>10320</v>
      </c>
      <c r="H21" s="1353" t="s">
        <v>622</v>
      </c>
      <c r="I21" s="535"/>
      <c r="J21" s="535"/>
      <c r="K21" s="789"/>
      <c r="L21" s="540"/>
      <c r="M21" s="578"/>
      <c r="N21" s="535"/>
      <c r="O21" s="535"/>
      <c r="P21" s="535"/>
      <c r="Q21" s="540"/>
      <c r="R21" s="619"/>
      <c r="S21" s="535"/>
      <c r="T21" s="535"/>
      <c r="U21" s="535"/>
      <c r="V21" s="535"/>
      <c r="W21" s="535"/>
    </row>
    <row r="22" spans="1:28" ht="15" customHeight="1" x14ac:dyDescent="0.2">
      <c r="A22" s="90" t="s">
        <v>627</v>
      </c>
      <c r="B22" s="124" t="s">
        <v>753</v>
      </c>
      <c r="C22" s="1915" t="s">
        <v>752</v>
      </c>
      <c r="D22" s="382"/>
      <c r="E22" s="380">
        <v>2900</v>
      </c>
      <c r="F22" s="1291">
        <v>0</v>
      </c>
      <c r="G22" s="529">
        <f t="shared" si="0"/>
        <v>2900</v>
      </c>
      <c r="H22" s="1353" t="s">
        <v>622</v>
      </c>
      <c r="I22" s="535"/>
      <c r="J22" s="535"/>
      <c r="K22" s="535"/>
      <c r="L22" s="535"/>
      <c r="M22" s="535"/>
      <c r="R22" s="88"/>
      <c r="V22" s="88"/>
      <c r="W22" s="88"/>
    </row>
    <row r="23" spans="1:28" ht="15" customHeight="1" x14ac:dyDescent="0.2">
      <c r="A23" s="90" t="s">
        <v>627</v>
      </c>
      <c r="B23" s="124" t="s">
        <v>396</v>
      </c>
      <c r="C23" s="335" t="s">
        <v>754</v>
      </c>
      <c r="D23" s="382"/>
      <c r="E23" s="380">
        <v>6900</v>
      </c>
      <c r="F23" s="1291">
        <v>0</v>
      </c>
      <c r="G23" s="529">
        <f t="shared" si="0"/>
        <v>6900</v>
      </c>
      <c r="H23" s="1353" t="s">
        <v>622</v>
      </c>
      <c r="I23" s="535"/>
      <c r="J23" s="535"/>
      <c r="K23" s="535"/>
      <c r="L23" s="535"/>
      <c r="M23" s="535"/>
      <c r="R23" s="88"/>
      <c r="V23" s="88"/>
      <c r="W23" s="88"/>
    </row>
    <row r="24" spans="1:28" ht="15" customHeight="1" x14ac:dyDescent="0.2">
      <c r="A24" s="1374" t="s">
        <v>60</v>
      </c>
      <c r="B24" s="102">
        <v>19</v>
      </c>
      <c r="C24" s="335" t="s">
        <v>182</v>
      </c>
      <c r="D24" s="380"/>
      <c r="E24" s="383">
        <f>SUM(E20:E23)</f>
        <v>20720</v>
      </c>
      <c r="F24" s="1290">
        <f>SUM(F20:F21)</f>
        <v>0</v>
      </c>
      <c r="G24" s="383">
        <f>SUM(G20:G23)</f>
        <v>20720</v>
      </c>
      <c r="H24" s="1275"/>
      <c r="I24" s="88"/>
      <c r="K24" s="88"/>
      <c r="L24" s="103"/>
      <c r="R24" s="88"/>
      <c r="V24" s="88"/>
      <c r="W24" s="88"/>
    </row>
    <row r="25" spans="1:28" ht="15" customHeight="1" x14ac:dyDescent="0.2">
      <c r="A25" s="332" t="s">
        <v>60</v>
      </c>
      <c r="B25" s="232">
        <v>7.8</v>
      </c>
      <c r="C25" s="132" t="s">
        <v>21</v>
      </c>
      <c r="D25" s="380"/>
      <c r="E25" s="383">
        <f>E24</f>
        <v>20720</v>
      </c>
      <c r="F25" s="1290">
        <f t="shared" ref="F25:G25" si="1">F24</f>
        <v>0</v>
      </c>
      <c r="G25" s="383">
        <f t="shared" si="1"/>
        <v>20720</v>
      </c>
      <c r="H25" s="1275"/>
      <c r="I25" s="88"/>
      <c r="K25" s="88"/>
      <c r="L25" s="103"/>
      <c r="R25" s="88"/>
      <c r="V25" s="88"/>
      <c r="W25" s="88"/>
    </row>
    <row r="26" spans="1:28" ht="25.5" x14ac:dyDescent="0.2">
      <c r="A26" s="332" t="s">
        <v>60</v>
      </c>
      <c r="B26" s="231">
        <v>7</v>
      </c>
      <c r="C26" s="133" t="s">
        <v>181</v>
      </c>
      <c r="D26" s="380"/>
      <c r="E26" s="386">
        <f t="shared" ref="E26:G28" si="2">E25</f>
        <v>20720</v>
      </c>
      <c r="F26" s="1292">
        <f t="shared" si="2"/>
        <v>0</v>
      </c>
      <c r="G26" s="386">
        <f t="shared" si="2"/>
        <v>20720</v>
      </c>
      <c r="H26" s="1275"/>
      <c r="I26" s="88"/>
      <c r="K26" s="88"/>
      <c r="L26" s="103"/>
      <c r="R26" s="88"/>
      <c r="V26" s="88"/>
      <c r="W26" s="88"/>
    </row>
    <row r="27" spans="1:28" ht="15" customHeight="1" x14ac:dyDescent="0.2">
      <c r="A27" s="332" t="s">
        <v>60</v>
      </c>
      <c r="B27" s="230">
        <v>2852</v>
      </c>
      <c r="C27" s="132" t="s">
        <v>178</v>
      </c>
      <c r="D27" s="594"/>
      <c r="E27" s="596">
        <f t="shared" si="2"/>
        <v>20720</v>
      </c>
      <c r="F27" s="1333">
        <f t="shared" si="2"/>
        <v>0</v>
      </c>
      <c r="G27" s="596">
        <f t="shared" si="2"/>
        <v>20720</v>
      </c>
      <c r="H27" s="1353"/>
      <c r="I27" s="88"/>
      <c r="K27" s="88"/>
      <c r="L27" s="103"/>
      <c r="R27" s="88"/>
      <c r="V27" s="88"/>
      <c r="W27" s="88"/>
    </row>
    <row r="28" spans="1:28" ht="15" customHeight="1" x14ac:dyDescent="0.2">
      <c r="A28" s="109" t="s">
        <v>60</v>
      </c>
      <c r="B28" s="190"/>
      <c r="C28" s="190" t="s">
        <v>63</v>
      </c>
      <c r="D28" s="596"/>
      <c r="E28" s="596">
        <f t="shared" si="2"/>
        <v>20720</v>
      </c>
      <c r="F28" s="1333">
        <f t="shared" si="2"/>
        <v>0</v>
      </c>
      <c r="G28" s="596">
        <f t="shared" si="2"/>
        <v>20720</v>
      </c>
      <c r="H28" s="1353"/>
      <c r="I28" s="88"/>
      <c r="K28" s="88"/>
      <c r="L28" s="103"/>
      <c r="R28" s="88"/>
      <c r="V28" s="88"/>
      <c r="W28" s="88"/>
    </row>
    <row r="29" spans="1:28" ht="15" customHeight="1" x14ac:dyDescent="0.2">
      <c r="A29" s="109" t="s">
        <v>60</v>
      </c>
      <c r="B29" s="192"/>
      <c r="C29" s="229" t="s">
        <v>61</v>
      </c>
      <c r="D29" s="596"/>
      <c r="E29" s="596">
        <f>E28</f>
        <v>20720</v>
      </c>
      <c r="F29" s="1333">
        <f t="shared" ref="F29:G29" si="3">F28</f>
        <v>0</v>
      </c>
      <c r="G29" s="596">
        <f t="shared" si="3"/>
        <v>20720</v>
      </c>
      <c r="H29" s="1353"/>
      <c r="I29" s="88"/>
      <c r="K29" s="88"/>
      <c r="L29" s="103"/>
      <c r="R29" s="88"/>
      <c r="V29" s="88"/>
      <c r="W29" s="88"/>
    </row>
    <row r="30" spans="1:28" ht="15" customHeight="1" x14ac:dyDescent="0.2">
      <c r="A30" s="1754" t="s">
        <v>830</v>
      </c>
      <c r="B30" s="1754"/>
      <c r="C30" s="1754"/>
      <c r="D30" s="529"/>
      <c r="E30" s="529"/>
      <c r="F30" s="529"/>
      <c r="G30" s="529"/>
      <c r="H30" s="1353"/>
      <c r="I30" s="88"/>
      <c r="K30" s="88"/>
      <c r="L30" s="103"/>
      <c r="R30" s="88"/>
      <c r="V30" s="88"/>
      <c r="W30" s="88"/>
    </row>
    <row r="31" spans="1:28" s="270" customFormat="1" ht="15" customHeight="1" x14ac:dyDescent="0.2">
      <c r="A31" s="1756" t="s">
        <v>621</v>
      </c>
      <c r="B31" s="1757"/>
      <c r="C31" s="1757"/>
      <c r="D31" s="1758"/>
      <c r="E31" s="1758"/>
      <c r="F31" s="1758"/>
      <c r="G31" s="1758"/>
      <c r="H31" s="1761"/>
      <c r="I31" s="1758"/>
      <c r="J31" s="1758"/>
      <c r="K31" s="1758"/>
      <c r="L31" s="1758"/>
      <c r="M31" s="1758"/>
      <c r="Q31" s="1758"/>
      <c r="V31" s="1758"/>
    </row>
    <row r="32" spans="1:28" s="270" customFormat="1" ht="15" customHeight="1" x14ac:dyDescent="0.2">
      <c r="A32" s="1755" t="s">
        <v>620</v>
      </c>
      <c r="B32" s="2051" t="s">
        <v>755</v>
      </c>
      <c r="C32" s="2051"/>
      <c r="D32" s="2051"/>
      <c r="E32" s="2051"/>
      <c r="F32" s="2051"/>
      <c r="G32" s="2051"/>
      <c r="H32" s="1761"/>
      <c r="I32" s="1758"/>
      <c r="J32" s="1758"/>
      <c r="K32" s="1758"/>
      <c r="L32" s="1758"/>
      <c r="M32" s="1758"/>
      <c r="N32" s="890"/>
      <c r="O32" s="890"/>
      <c r="P32" s="890"/>
      <c r="Q32" s="1759"/>
      <c r="R32" s="890"/>
      <c r="S32" s="890"/>
      <c r="T32" s="890"/>
      <c r="U32" s="890"/>
      <c r="V32" s="1759"/>
      <c r="W32" s="890"/>
      <c r="X32" s="890"/>
      <c r="Y32" s="890"/>
      <c r="Z32" s="890"/>
      <c r="AA32" s="890"/>
      <c r="AB32" s="890"/>
    </row>
    <row r="33" spans="1:28" s="270" customFormat="1" ht="15" customHeight="1" x14ac:dyDescent="0.2">
      <c r="A33" s="1755" t="s">
        <v>622</v>
      </c>
      <c r="B33" s="2051" t="s">
        <v>756</v>
      </c>
      <c r="C33" s="2051"/>
      <c r="D33" s="2051"/>
      <c r="E33" s="2051"/>
      <c r="F33" s="2051"/>
      <c r="G33" s="2051"/>
      <c r="H33" s="1761"/>
      <c r="I33" s="1758"/>
      <c r="J33" s="1758"/>
      <c r="K33" s="1758"/>
      <c r="L33" s="1758"/>
      <c r="M33" s="1758"/>
      <c r="N33" s="890"/>
      <c r="O33" s="890"/>
      <c r="P33" s="890"/>
      <c r="Q33" s="1759"/>
      <c r="R33" s="890"/>
      <c r="S33" s="890"/>
      <c r="T33" s="890"/>
      <c r="U33" s="890"/>
      <c r="V33" s="1759"/>
      <c r="W33" s="890"/>
      <c r="X33" s="890"/>
      <c r="Y33" s="890"/>
      <c r="Z33" s="890"/>
      <c r="AA33" s="890"/>
      <c r="AB33" s="890"/>
    </row>
    <row r="34" spans="1:28" x14ac:dyDescent="0.2">
      <c r="A34" s="1301"/>
      <c r="B34" s="1301"/>
      <c r="C34" s="1301"/>
      <c r="D34" s="1301"/>
      <c r="E34" s="1301"/>
      <c r="F34" s="1301"/>
      <c r="G34" s="1301"/>
      <c r="H34" s="364"/>
      <c r="J34" s="103"/>
      <c r="L34" s="103"/>
      <c r="M34" s="103"/>
      <c r="N34" s="535"/>
      <c r="O34" s="535"/>
      <c r="P34" s="535"/>
      <c r="Q34" s="540"/>
      <c r="R34" s="535"/>
      <c r="S34" s="535"/>
      <c r="T34" s="535"/>
      <c r="U34" s="535"/>
      <c r="V34" s="540"/>
      <c r="W34" s="535"/>
      <c r="X34" s="535"/>
      <c r="Y34" s="535"/>
      <c r="Z34" s="535"/>
      <c r="AA34" s="535"/>
      <c r="AB34" s="535"/>
    </row>
    <row r="35" spans="1:28" x14ac:dyDescent="0.2">
      <c r="A35" s="1301"/>
      <c r="B35" s="1301"/>
      <c r="C35" s="1301"/>
      <c r="D35" s="1301"/>
      <c r="E35" s="1301"/>
      <c r="F35" s="1301"/>
      <c r="G35" s="1301"/>
      <c r="H35" s="364"/>
      <c r="J35" s="103"/>
      <c r="L35" s="103"/>
      <c r="M35" s="103"/>
      <c r="N35" s="535"/>
      <c r="O35" s="535"/>
      <c r="P35" s="535"/>
      <c r="Q35" s="540"/>
      <c r="R35" s="535"/>
      <c r="S35" s="535"/>
      <c r="T35" s="535"/>
      <c r="U35" s="535"/>
      <c r="V35" s="540"/>
      <c r="W35" s="535"/>
      <c r="X35" s="535"/>
      <c r="Y35" s="535"/>
      <c r="Z35" s="535"/>
      <c r="AA35" s="535"/>
      <c r="AB35" s="535"/>
    </row>
    <row r="36" spans="1:28" x14ac:dyDescent="0.2">
      <c r="D36" s="267"/>
      <c r="E36" s="268"/>
      <c r="F36" s="267"/>
      <c r="G36" s="268"/>
      <c r="H36" s="1354"/>
      <c r="J36" s="103"/>
      <c r="L36" s="103"/>
      <c r="M36" s="103"/>
      <c r="R36" s="88"/>
      <c r="W36" s="88"/>
    </row>
    <row r="37" spans="1:28" x14ac:dyDescent="0.2">
      <c r="F37" s="103"/>
      <c r="G37" s="103"/>
      <c r="H37" s="364"/>
      <c r="J37" s="103"/>
      <c r="L37" s="103"/>
      <c r="M37" s="103"/>
      <c r="R37" s="88"/>
      <c r="W37" s="88"/>
    </row>
    <row r="38" spans="1:28" x14ac:dyDescent="0.2">
      <c r="D38" s="297"/>
      <c r="E38" s="297"/>
      <c r="F38" s="297"/>
      <c r="G38" s="297"/>
      <c r="H38" s="1355"/>
      <c r="I38" s="297"/>
      <c r="J38" s="297"/>
      <c r="L38" s="103"/>
      <c r="M38" s="103"/>
      <c r="R38" s="88"/>
      <c r="W38" s="88"/>
    </row>
    <row r="39" spans="1:28" x14ac:dyDescent="0.2">
      <c r="C39" s="233"/>
      <c r="D39" s="145"/>
      <c r="E39" s="145"/>
      <c r="F39" s="145"/>
      <c r="G39" s="145"/>
      <c r="H39" s="1762"/>
      <c r="I39" s="145"/>
      <c r="J39" s="145"/>
      <c r="L39" s="103"/>
      <c r="M39" s="103"/>
      <c r="R39" s="88"/>
      <c r="W39" s="88"/>
    </row>
    <row r="40" spans="1:28" x14ac:dyDescent="0.2">
      <c r="C40" s="233"/>
      <c r="F40" s="103"/>
      <c r="G40" s="103"/>
      <c r="H40" s="364"/>
      <c r="J40" s="103"/>
      <c r="L40" s="103"/>
      <c r="M40" s="103"/>
      <c r="R40" s="88"/>
      <c r="W40" s="88"/>
    </row>
    <row r="41" spans="1:28" x14ac:dyDescent="0.2">
      <c r="C41" s="233"/>
      <c r="D41" s="145"/>
      <c r="E41" s="145"/>
      <c r="F41" s="145"/>
      <c r="G41" s="145"/>
      <c r="H41" s="1762"/>
      <c r="I41" s="145"/>
      <c r="J41" s="145"/>
      <c r="L41" s="103"/>
      <c r="M41" s="103"/>
      <c r="R41" s="88"/>
      <c r="W41" s="88"/>
    </row>
    <row r="42" spans="1:28" x14ac:dyDescent="0.2">
      <c r="C42" s="233"/>
      <c r="F42" s="103"/>
      <c r="G42" s="103"/>
      <c r="H42" s="364"/>
      <c r="J42" s="103"/>
      <c r="L42" s="103"/>
      <c r="M42" s="103"/>
      <c r="R42" s="88"/>
      <c r="W42" s="88"/>
    </row>
    <row r="43" spans="1:28" x14ac:dyDescent="0.2">
      <c r="C43" s="233"/>
      <c r="F43" s="103"/>
      <c r="G43" s="103"/>
      <c r="H43" s="364"/>
      <c r="J43" s="103"/>
      <c r="L43" s="103"/>
      <c r="M43" s="103"/>
      <c r="R43" s="88"/>
      <c r="W43" s="88"/>
    </row>
    <row r="44" spans="1:28" x14ac:dyDescent="0.2">
      <c r="F44" s="103"/>
      <c r="G44" s="103"/>
      <c r="H44" s="364"/>
      <c r="J44" s="103"/>
      <c r="L44" s="103"/>
      <c r="M44" s="103"/>
      <c r="R44" s="88"/>
      <c r="W44" s="88"/>
    </row>
    <row r="45" spans="1:28" x14ac:dyDescent="0.2">
      <c r="F45" s="103"/>
      <c r="G45" s="103"/>
      <c r="H45" s="364"/>
      <c r="J45" s="103"/>
      <c r="L45" s="103"/>
      <c r="M45" s="103"/>
      <c r="R45" s="88"/>
      <c r="W45" s="88"/>
    </row>
    <row r="46" spans="1:28" x14ac:dyDescent="0.2">
      <c r="T46" s="790"/>
    </row>
    <row r="47" spans="1:28" x14ac:dyDescent="0.2">
      <c r="O47" s="103"/>
      <c r="P47" s="103"/>
    </row>
    <row r="48" spans="1:28" x14ac:dyDescent="0.2">
      <c r="C48" s="133"/>
    </row>
    <row r="49" spans="3:3" x14ac:dyDescent="0.2">
      <c r="C49" s="133"/>
    </row>
  </sheetData>
  <autoFilter ref="A14:AB14"/>
  <mergeCells count="15">
    <mergeCell ref="S11:AB11"/>
    <mergeCell ref="I12:R12"/>
    <mergeCell ref="S12:AB12"/>
    <mergeCell ref="B33:G33"/>
    <mergeCell ref="B13:G13"/>
    <mergeCell ref="N13:R13"/>
    <mergeCell ref="S13:W13"/>
    <mergeCell ref="X13:AB13"/>
    <mergeCell ref="B32:G32"/>
    <mergeCell ref="A3:G3"/>
    <mergeCell ref="B4:G4"/>
    <mergeCell ref="A1:G1"/>
    <mergeCell ref="A2:G2"/>
    <mergeCell ref="I13:M13"/>
    <mergeCell ref="I11:R11"/>
  </mergeCells>
  <printOptions horizontalCentered="1"/>
  <pageMargins left="0.74803149606299213" right="0.39370078740157483" top="0.74803149606299213" bottom="4.1338582677165361" header="0.51181102362204722" footer="3.5433070866141736"/>
  <pageSetup paperSize="9" firstPageNumber="26" orientation="portrait" blackAndWhite="1" useFirstPageNumber="1" r:id="rId1"/>
  <headerFooter alignWithMargins="0">
    <oddHeader xml:space="preserve">&amp;C   </oddHeader>
    <oddFooter>&amp;C&amp;"Times New Roman,Bold"&amp;P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2" transitionEvaluation="1">
    <tabColor rgb="FF92D050"/>
  </sheetPr>
  <dimension ref="A1:AC90"/>
  <sheetViews>
    <sheetView view="pageBreakPreview" topLeftCell="A22" zoomScaleNormal="85" zoomScaleSheetLayoutView="100" workbookViewId="0">
      <selection activeCell="C62" sqref="C62:G69"/>
    </sheetView>
  </sheetViews>
  <sheetFormatPr defaultColWidth="11" defaultRowHeight="12.75" x14ac:dyDescent="0.2"/>
  <cols>
    <col min="1" max="1" width="6.42578125" style="745" customWidth="1"/>
    <col min="2" max="2" width="8.140625" style="746" customWidth="1"/>
    <col min="3" max="3" width="34.5703125" style="487" customWidth="1"/>
    <col min="4" max="4" width="9.85546875" style="494" customWidth="1"/>
    <col min="5" max="5" width="9.42578125" style="494" customWidth="1"/>
    <col min="6" max="6" width="11.7109375" style="487" bestFit="1" customWidth="1"/>
    <col min="7" max="7" width="8.5703125" style="487" customWidth="1"/>
    <col min="8" max="8" width="3.7109375" style="487" customWidth="1"/>
    <col min="9" max="9" width="8.5703125" style="494" customWidth="1"/>
    <col min="10" max="10" width="8.42578125" style="494" customWidth="1"/>
    <col min="11" max="11" width="8.5703125" style="494" customWidth="1"/>
    <col min="12" max="12" width="9.140625" style="487" customWidth="1"/>
    <col min="13" max="13" width="11.5703125" style="494" customWidth="1"/>
    <col min="14" max="14" width="11" style="791" customWidth="1"/>
    <col min="15" max="15" width="12.42578125" style="791" customWidth="1"/>
    <col min="16" max="16" width="10.28515625" style="791" customWidth="1"/>
    <col min="17" max="17" width="7" style="792" customWidth="1"/>
    <col min="18" max="18" width="11" style="792" customWidth="1"/>
    <col min="19" max="21" width="5.7109375" style="791" customWidth="1"/>
    <col min="22" max="22" width="7.5703125" style="792" customWidth="1"/>
    <col min="23" max="23" width="11" style="791" customWidth="1"/>
    <col min="24" max="26" width="11" style="791"/>
    <col min="27" max="27" width="4.28515625" style="791" customWidth="1"/>
    <col min="28" max="28" width="11.28515625" style="791" bestFit="1" customWidth="1"/>
    <col min="29" max="29" width="11" style="791"/>
    <col min="30" max="16384" width="11" style="487"/>
  </cols>
  <sheetData>
    <row r="1" spans="1:29" ht="14.45" customHeight="1" x14ac:dyDescent="0.2">
      <c r="A1" s="2043" t="s">
        <v>93</v>
      </c>
      <c r="B1" s="2043"/>
      <c r="C1" s="2043"/>
      <c r="D1" s="2043"/>
      <c r="E1" s="2043"/>
      <c r="F1" s="2043"/>
      <c r="G1" s="2043"/>
      <c r="H1" s="1956"/>
      <c r="I1" s="793"/>
      <c r="J1" s="793"/>
      <c r="K1" s="793"/>
      <c r="L1" s="793"/>
      <c r="M1" s="793"/>
    </row>
    <row r="2" spans="1:29" ht="14.45" customHeight="1" x14ac:dyDescent="0.2">
      <c r="A2" s="2043" t="s">
        <v>575</v>
      </c>
      <c r="B2" s="2043"/>
      <c r="C2" s="2043"/>
      <c r="D2" s="2043"/>
      <c r="E2" s="2043"/>
      <c r="F2" s="2043"/>
      <c r="G2" s="2043"/>
      <c r="H2" s="1956"/>
      <c r="I2" s="793"/>
      <c r="J2" s="793"/>
      <c r="K2" s="793"/>
      <c r="L2" s="793"/>
      <c r="M2" s="793"/>
    </row>
    <row r="3" spans="1:29" ht="15.6" customHeight="1" x14ac:dyDescent="0.2">
      <c r="A3" s="2000" t="s">
        <v>601</v>
      </c>
      <c r="B3" s="2000"/>
      <c r="C3" s="2000"/>
      <c r="D3" s="2000"/>
      <c r="E3" s="2000"/>
      <c r="F3" s="2000"/>
      <c r="G3" s="2000"/>
      <c r="H3" s="1955"/>
      <c r="I3" s="485"/>
      <c r="J3" s="485"/>
      <c r="K3" s="485"/>
      <c r="L3" s="1166"/>
      <c r="M3" s="485"/>
    </row>
    <row r="4" spans="1:29" ht="8.4499999999999993" customHeight="1" x14ac:dyDescent="0.25">
      <c r="A4" s="34"/>
      <c r="B4" s="1993"/>
      <c r="C4" s="1993"/>
      <c r="D4" s="1993"/>
      <c r="E4" s="1993"/>
      <c r="F4" s="1993"/>
      <c r="G4" s="1993"/>
      <c r="H4" s="1954"/>
      <c r="I4" s="492"/>
      <c r="J4" s="1172"/>
      <c r="K4" s="492"/>
      <c r="L4" s="491"/>
      <c r="M4" s="492"/>
    </row>
    <row r="5" spans="1:29" ht="14.45" customHeight="1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33"/>
      <c r="I5" s="492"/>
      <c r="J5" s="1172"/>
      <c r="K5" s="492"/>
      <c r="L5" s="491"/>
      <c r="M5" s="492"/>
    </row>
    <row r="6" spans="1:29" ht="14.45" customHeight="1" x14ac:dyDescent="0.2">
      <c r="A6" s="34"/>
      <c r="B6" s="38" t="s">
        <v>9</v>
      </c>
      <c r="C6" s="30" t="s">
        <v>10</v>
      </c>
      <c r="D6" s="39" t="s">
        <v>61</v>
      </c>
      <c r="E6" s="32">
        <v>1545893</v>
      </c>
      <c r="F6" s="32">
        <v>100000</v>
      </c>
      <c r="G6" s="32">
        <f>SUM(E6:F6)</f>
        <v>1645893</v>
      </c>
      <c r="H6" s="32"/>
      <c r="I6" s="492"/>
      <c r="J6" s="1172"/>
      <c r="K6" s="492"/>
      <c r="L6" s="491"/>
      <c r="M6" s="492"/>
    </row>
    <row r="7" spans="1:29" ht="14.45" customHeight="1" x14ac:dyDescent="0.2">
      <c r="A7" s="34"/>
      <c r="B7" s="38" t="s">
        <v>11</v>
      </c>
      <c r="C7" s="40" t="s">
        <v>12</v>
      </c>
      <c r="D7" s="41"/>
      <c r="E7" s="33"/>
      <c r="F7" s="33"/>
      <c r="G7" s="33"/>
      <c r="H7" s="33"/>
      <c r="I7" s="492"/>
      <c r="J7" s="492"/>
      <c r="K7" s="492"/>
      <c r="L7" s="491"/>
      <c r="M7" s="492"/>
    </row>
    <row r="8" spans="1:29" x14ac:dyDescent="0.2">
      <c r="A8" s="34"/>
      <c r="B8" s="38"/>
      <c r="C8" s="40" t="s">
        <v>118</v>
      </c>
      <c r="D8" s="41" t="s">
        <v>61</v>
      </c>
      <c r="E8" s="33">
        <f>G42</f>
        <v>67102</v>
      </c>
      <c r="F8" s="1239">
        <f>G54</f>
        <v>4400</v>
      </c>
      <c r="G8" s="33">
        <f>SUM(E8:F8)</f>
        <v>71502</v>
      </c>
      <c r="H8" s="33"/>
      <c r="I8" s="492"/>
      <c r="J8" s="492"/>
      <c r="K8" s="492"/>
      <c r="L8" s="492"/>
      <c r="M8" s="492"/>
    </row>
    <row r="9" spans="1:29" ht="14.45" customHeight="1" x14ac:dyDescent="0.2">
      <c r="A9" s="34"/>
      <c r="B9" s="42" t="s">
        <v>60</v>
      </c>
      <c r="C9" s="30" t="s">
        <v>26</v>
      </c>
      <c r="D9" s="43" t="s">
        <v>61</v>
      </c>
      <c r="E9" s="44">
        <f>SUM(E6:E8)</f>
        <v>1612995</v>
      </c>
      <c r="F9" s="44">
        <f>SUM(F6:F8)</f>
        <v>104400</v>
      </c>
      <c r="G9" s="44">
        <f>SUM(E9:F9)</f>
        <v>1717395</v>
      </c>
      <c r="H9" s="32"/>
      <c r="I9" s="970"/>
      <c r="J9" s="970"/>
      <c r="K9" s="970"/>
      <c r="L9" s="970"/>
      <c r="M9" s="970"/>
    </row>
    <row r="10" spans="1:29" ht="14.45" customHeight="1" x14ac:dyDescent="0.2">
      <c r="A10" s="34"/>
      <c r="B10" s="38"/>
      <c r="C10" s="30"/>
      <c r="D10" s="31"/>
      <c r="E10" s="31"/>
      <c r="F10" s="39"/>
      <c r="G10" s="31"/>
      <c r="H10" s="31"/>
      <c r="I10" s="492"/>
      <c r="J10" s="492"/>
      <c r="K10" s="492"/>
      <c r="L10" s="492"/>
      <c r="M10" s="492"/>
    </row>
    <row r="11" spans="1:29" ht="14.45" customHeight="1" x14ac:dyDescent="0.2">
      <c r="A11" s="34"/>
      <c r="B11" s="38" t="s">
        <v>27</v>
      </c>
      <c r="C11" s="30" t="s">
        <v>28</v>
      </c>
      <c r="D11" s="30"/>
      <c r="E11" s="30"/>
      <c r="F11" s="45"/>
      <c r="G11" s="30"/>
      <c r="H11" s="30"/>
      <c r="I11" s="492"/>
      <c r="J11" s="492"/>
      <c r="K11" s="492"/>
      <c r="L11" s="492"/>
      <c r="M11" s="492"/>
    </row>
    <row r="12" spans="1:29" ht="10.9" customHeight="1" x14ac:dyDescent="0.2">
      <c r="A12" s="32"/>
      <c r="B12" s="1162"/>
      <c r="C12" s="1162"/>
      <c r="D12" s="1162"/>
      <c r="E12" s="1162"/>
      <c r="F12" s="1162"/>
      <c r="G12" s="1162"/>
      <c r="H12" s="1315"/>
      <c r="I12" s="1995"/>
      <c r="J12" s="1995"/>
      <c r="K12" s="1995"/>
      <c r="L12" s="1995"/>
      <c r="M12" s="1995"/>
      <c r="N12" s="1995"/>
      <c r="O12" s="1995"/>
      <c r="P12" s="1995"/>
      <c r="Q12" s="1995"/>
      <c r="R12" s="1995"/>
      <c r="S12" s="1995" t="s">
        <v>35</v>
      </c>
      <c r="T12" s="1995"/>
      <c r="U12" s="1995"/>
      <c r="V12" s="1995"/>
      <c r="W12" s="1995"/>
      <c r="X12" s="1996"/>
      <c r="Y12" s="1996"/>
      <c r="Z12" s="1996"/>
      <c r="AA12" s="1996"/>
      <c r="AB12" s="1996"/>
      <c r="AC12" s="1"/>
    </row>
    <row r="13" spans="1:29" s="417" customFormat="1" ht="13.5" thickBot="1" x14ac:dyDescent="0.25">
      <c r="A13" s="46"/>
      <c r="B13" s="1994" t="s">
        <v>112</v>
      </c>
      <c r="C13" s="1994"/>
      <c r="D13" s="1994"/>
      <c r="E13" s="1994"/>
      <c r="F13" s="1994"/>
      <c r="G13" s="1994"/>
      <c r="H13" s="1315"/>
      <c r="I13" s="1997"/>
      <c r="J13" s="1997"/>
      <c r="K13" s="1997"/>
      <c r="L13" s="1997"/>
      <c r="M13" s="1997"/>
      <c r="N13" s="1997"/>
      <c r="O13" s="1997"/>
      <c r="P13" s="1997"/>
      <c r="Q13" s="1997"/>
      <c r="R13" s="1997"/>
      <c r="S13" s="1997" t="s">
        <v>238</v>
      </c>
      <c r="T13" s="1997"/>
      <c r="U13" s="1997"/>
      <c r="V13" s="1997"/>
      <c r="W13" s="1997"/>
      <c r="X13" s="1991" t="s">
        <v>239</v>
      </c>
      <c r="Y13" s="1991"/>
      <c r="Z13" s="1991"/>
      <c r="AA13" s="1991"/>
      <c r="AB13" s="1991"/>
      <c r="AC13" s="1"/>
    </row>
    <row r="14" spans="1:29" s="417" customFormat="1" ht="14.25" thickTop="1" thickBot="1" x14ac:dyDescent="0.25">
      <c r="A14" s="46"/>
      <c r="B14" s="370"/>
      <c r="C14" s="370" t="s">
        <v>29</v>
      </c>
      <c r="D14" s="370"/>
      <c r="E14" s="370" t="s">
        <v>62</v>
      </c>
      <c r="F14" s="370" t="s">
        <v>123</v>
      </c>
      <c r="G14" s="47" t="s">
        <v>121</v>
      </c>
      <c r="H14" s="33"/>
      <c r="I14" s="114"/>
      <c r="J14" s="114"/>
      <c r="K14" s="114"/>
      <c r="L14" s="114"/>
      <c r="M14" s="115"/>
      <c r="N14" s="114"/>
      <c r="O14" s="114"/>
      <c r="P14" s="114"/>
      <c r="Q14" s="114"/>
      <c r="R14" s="115"/>
      <c r="S14" s="114" t="s">
        <v>78</v>
      </c>
      <c r="T14" s="114" t="s">
        <v>79</v>
      </c>
      <c r="U14" s="114" t="s">
        <v>80</v>
      </c>
      <c r="V14" s="114" t="s">
        <v>81</v>
      </c>
      <c r="W14" s="115" t="s">
        <v>82</v>
      </c>
      <c r="X14" s="116" t="s">
        <v>78</v>
      </c>
      <c r="Y14" s="116" t="s">
        <v>79</v>
      </c>
      <c r="Z14" s="116" t="s">
        <v>80</v>
      </c>
      <c r="AA14" s="116" t="s">
        <v>81</v>
      </c>
      <c r="AB14" s="322" t="s">
        <v>82</v>
      </c>
      <c r="AC14" s="1"/>
    </row>
    <row r="15" spans="1:29" ht="13.15" customHeight="1" thickTop="1" x14ac:dyDescent="0.2">
      <c r="A15" s="507"/>
      <c r="B15" s="737"/>
      <c r="C15" s="734" t="s">
        <v>63</v>
      </c>
      <c r="D15" s="497"/>
      <c r="E15" s="497"/>
      <c r="F15" s="497"/>
      <c r="G15" s="497"/>
      <c r="H15" s="497"/>
      <c r="I15" s="791"/>
      <c r="J15" s="791"/>
      <c r="K15" s="791"/>
      <c r="L15" s="791"/>
      <c r="M15" s="791"/>
      <c r="Q15" s="791"/>
      <c r="R15" s="791"/>
      <c r="V15" s="791"/>
      <c r="Y15" s="487"/>
      <c r="Z15" s="487"/>
      <c r="AA15" s="487"/>
      <c r="AB15" s="487"/>
      <c r="AC15" s="487"/>
    </row>
    <row r="16" spans="1:29" ht="13.15" customHeight="1" x14ac:dyDescent="0.2">
      <c r="A16" s="507" t="s">
        <v>64</v>
      </c>
      <c r="B16" s="733">
        <v>2702</v>
      </c>
      <c r="C16" s="734" t="s">
        <v>38</v>
      </c>
      <c r="F16" s="494"/>
      <c r="G16" s="494"/>
      <c r="H16" s="494"/>
      <c r="I16" s="791"/>
      <c r="J16" s="791"/>
      <c r="K16" s="791"/>
      <c r="L16" s="791"/>
      <c r="M16" s="791"/>
      <c r="Q16" s="791"/>
      <c r="R16" s="791"/>
      <c r="V16" s="791"/>
      <c r="Y16" s="487"/>
      <c r="Z16" s="487"/>
      <c r="AA16" s="487"/>
      <c r="AB16" s="487"/>
      <c r="AC16" s="487"/>
    </row>
    <row r="17" spans="1:29" ht="13.15" customHeight="1" x14ac:dyDescent="0.2">
      <c r="A17" s="507"/>
      <c r="B17" s="759">
        <v>1</v>
      </c>
      <c r="C17" s="736" t="s">
        <v>363</v>
      </c>
      <c r="D17" s="501"/>
      <c r="E17" s="501"/>
      <c r="F17" s="501"/>
      <c r="G17" s="501"/>
      <c r="H17" s="501"/>
      <c r="I17" s="791"/>
      <c r="J17" s="791"/>
      <c r="K17" s="791"/>
      <c r="L17" s="791"/>
      <c r="M17" s="791"/>
      <c r="Q17" s="791"/>
      <c r="R17" s="791"/>
      <c r="V17" s="791"/>
      <c r="Y17" s="487"/>
      <c r="Z17" s="487"/>
      <c r="AA17" s="487"/>
      <c r="AB17" s="487"/>
      <c r="AC17" s="487"/>
    </row>
    <row r="18" spans="1:29" ht="13.15" customHeight="1" x14ac:dyDescent="0.2">
      <c r="A18" s="507"/>
      <c r="B18" s="731">
        <v>1.103</v>
      </c>
      <c r="C18" s="734" t="s">
        <v>364</v>
      </c>
      <c r="D18" s="501"/>
      <c r="E18" s="501"/>
      <c r="F18" s="501"/>
      <c r="G18" s="501"/>
      <c r="H18" s="501"/>
      <c r="I18" s="791"/>
      <c r="J18" s="791"/>
      <c r="K18" s="791"/>
      <c r="L18" s="791"/>
      <c r="M18" s="791"/>
      <c r="Q18" s="791"/>
      <c r="R18" s="791"/>
      <c r="V18" s="791"/>
      <c r="Y18" s="487"/>
      <c r="Z18" s="487"/>
      <c r="AA18" s="487"/>
      <c r="AB18" s="487"/>
      <c r="AC18" s="487"/>
    </row>
    <row r="19" spans="1:29" ht="13.15" customHeight="1" x14ac:dyDescent="0.2">
      <c r="A19" s="507"/>
      <c r="B19" s="737">
        <v>60</v>
      </c>
      <c r="C19" s="736" t="s">
        <v>365</v>
      </c>
      <c r="D19" s="493"/>
      <c r="E19" s="493"/>
      <c r="F19" s="493"/>
      <c r="G19" s="493"/>
      <c r="H19" s="493"/>
      <c r="I19" s="791"/>
      <c r="J19" s="791"/>
      <c r="K19" s="791"/>
      <c r="L19" s="791"/>
      <c r="M19" s="791"/>
      <c r="Q19" s="791"/>
      <c r="R19" s="791"/>
      <c r="V19" s="791"/>
      <c r="Y19" s="487"/>
      <c r="Z19" s="487"/>
      <c r="AA19" s="487"/>
      <c r="AB19" s="487"/>
      <c r="AC19" s="487"/>
    </row>
    <row r="20" spans="1:29" ht="12" customHeight="1" x14ac:dyDescent="0.2">
      <c r="A20" s="507"/>
      <c r="B20" s="1402">
        <v>45</v>
      </c>
      <c r="C20" s="1037" t="s">
        <v>16</v>
      </c>
      <c r="D20" s="493"/>
      <c r="E20" s="493"/>
      <c r="F20" s="493"/>
      <c r="G20" s="493"/>
      <c r="H20" s="493"/>
      <c r="I20" s="791"/>
      <c r="J20" s="791"/>
      <c r="K20" s="791"/>
      <c r="L20" s="791"/>
      <c r="M20" s="791"/>
      <c r="Q20" s="791"/>
      <c r="R20" s="791"/>
      <c r="V20" s="791"/>
      <c r="Y20" s="487"/>
      <c r="Z20" s="487"/>
      <c r="AA20" s="487"/>
      <c r="AB20" s="487"/>
      <c r="AC20" s="487"/>
    </row>
    <row r="21" spans="1:29" ht="26.25" customHeight="1" x14ac:dyDescent="0.2">
      <c r="A21" s="507"/>
      <c r="B21" s="1142" t="s">
        <v>827</v>
      </c>
      <c r="C21" s="1037" t="s">
        <v>828</v>
      </c>
      <c r="D21" s="435"/>
      <c r="E21" s="433">
        <v>5655</v>
      </c>
      <c r="F21" s="1276">
        <v>0</v>
      </c>
      <c r="G21" s="433">
        <f t="shared" ref="G21:G22" si="0">SUM(E21:F21)</f>
        <v>5655</v>
      </c>
      <c r="H21" s="433"/>
      <c r="I21" s="795"/>
      <c r="J21" s="795"/>
      <c r="K21" s="791"/>
      <c r="L21" s="791"/>
      <c r="M21" s="792"/>
      <c r="Q21" s="791"/>
      <c r="R21" s="791"/>
      <c r="S21" s="791" t="s">
        <v>116</v>
      </c>
      <c r="T21" s="791" t="s">
        <v>119</v>
      </c>
      <c r="U21" s="791" t="s">
        <v>117</v>
      </c>
      <c r="V21" s="791">
        <v>100</v>
      </c>
      <c r="W21" s="791">
        <v>1921001003</v>
      </c>
      <c r="Y21" s="487"/>
      <c r="Z21" s="487"/>
      <c r="AA21" s="487"/>
      <c r="AB21" s="487"/>
      <c r="AC21" s="487"/>
    </row>
    <row r="22" spans="1:29" ht="25.15" customHeight="1" x14ac:dyDescent="0.2">
      <c r="A22" s="507"/>
      <c r="B22" s="1142" t="s">
        <v>274</v>
      </c>
      <c r="C22" s="1037" t="s">
        <v>367</v>
      </c>
      <c r="D22" s="444"/>
      <c r="E22" s="439">
        <v>10530</v>
      </c>
      <c r="F22" s="1254">
        <v>0</v>
      </c>
      <c r="G22" s="439">
        <f t="shared" si="0"/>
        <v>10530</v>
      </c>
      <c r="H22" s="439"/>
      <c r="I22" s="796"/>
      <c r="J22" s="795"/>
      <c r="K22" s="791"/>
      <c r="L22" s="791"/>
      <c r="M22" s="792"/>
      <c r="Q22" s="791"/>
      <c r="R22" s="791"/>
      <c r="S22" s="791" t="s">
        <v>116</v>
      </c>
      <c r="T22" s="791" t="s">
        <v>119</v>
      </c>
      <c r="U22" s="791" t="s">
        <v>117</v>
      </c>
      <c r="V22" s="791">
        <v>100</v>
      </c>
      <c r="W22" s="791">
        <v>1921001003</v>
      </c>
      <c r="Y22" s="487"/>
      <c r="Z22" s="487"/>
      <c r="AA22" s="487"/>
      <c r="AB22" s="487"/>
      <c r="AC22" s="487"/>
    </row>
    <row r="23" spans="1:29" ht="13.35" customHeight="1" x14ac:dyDescent="0.2">
      <c r="A23" s="507" t="s">
        <v>60</v>
      </c>
      <c r="B23" s="1402">
        <v>45</v>
      </c>
      <c r="C23" s="1037" t="s">
        <v>16</v>
      </c>
      <c r="D23" s="503"/>
      <c r="E23" s="684">
        <f>SUM(E21:E22)</f>
        <v>16185</v>
      </c>
      <c r="F23" s="1303">
        <v>0</v>
      </c>
      <c r="G23" s="684">
        <f>SUM(G21:G22)</f>
        <v>16185</v>
      </c>
      <c r="H23" s="504"/>
      <c r="I23" s="791"/>
      <c r="J23" s="791"/>
      <c r="K23" s="791"/>
      <c r="L23" s="791"/>
      <c r="M23" s="791"/>
      <c r="Q23" s="791"/>
      <c r="R23" s="791"/>
      <c r="V23" s="791"/>
      <c r="Y23" s="487"/>
      <c r="Z23" s="487"/>
      <c r="AA23" s="487"/>
      <c r="AB23" s="487"/>
      <c r="AC23" s="487"/>
    </row>
    <row r="24" spans="1:29" ht="9" customHeight="1" x14ac:dyDescent="0.2">
      <c r="A24" s="507"/>
      <c r="B24" s="1402"/>
      <c r="C24" s="1037"/>
      <c r="D24" s="504"/>
      <c r="E24" s="503"/>
      <c r="F24" s="1398"/>
      <c r="G24" s="504"/>
      <c r="H24" s="504"/>
      <c r="I24" s="791"/>
      <c r="J24" s="791"/>
      <c r="K24" s="791"/>
      <c r="L24" s="791"/>
      <c r="M24" s="791"/>
      <c r="Q24" s="791"/>
      <c r="R24" s="791"/>
      <c r="T24" s="797"/>
      <c r="V24" s="791"/>
      <c r="Y24" s="487"/>
      <c r="Z24" s="487"/>
      <c r="AA24" s="487"/>
      <c r="AB24" s="487"/>
      <c r="AC24" s="487"/>
    </row>
    <row r="25" spans="1:29" ht="13.35" customHeight="1" x14ac:dyDescent="0.2">
      <c r="A25" s="507"/>
      <c r="B25" s="1402">
        <v>46</v>
      </c>
      <c r="C25" s="1037" t="s">
        <v>17</v>
      </c>
      <c r="D25" s="497"/>
      <c r="E25" s="490"/>
      <c r="F25" s="1280"/>
      <c r="G25" s="497"/>
      <c r="H25" s="497"/>
      <c r="I25" s="791"/>
      <c r="J25" s="791"/>
      <c r="K25" s="791"/>
      <c r="L25" s="791"/>
      <c r="M25" s="791"/>
      <c r="Q25" s="791"/>
      <c r="R25" s="791"/>
      <c r="V25" s="791"/>
      <c r="Y25" s="487"/>
      <c r="Z25" s="487"/>
      <c r="AA25" s="487"/>
      <c r="AB25" s="487"/>
      <c r="AC25" s="487"/>
    </row>
    <row r="26" spans="1:29" ht="25.9" customHeight="1" x14ac:dyDescent="0.2">
      <c r="A26" s="507"/>
      <c r="B26" s="1142" t="s">
        <v>368</v>
      </c>
      <c r="C26" s="1037" t="s">
        <v>369</v>
      </c>
      <c r="D26" s="444"/>
      <c r="E26" s="683">
        <v>2900</v>
      </c>
      <c r="F26" s="1276">
        <v>0</v>
      </c>
      <c r="G26" s="433">
        <f>SUM(E26:F26)</f>
        <v>2900</v>
      </c>
      <c r="H26" s="433"/>
      <c r="I26" s="795"/>
      <c r="J26" s="795"/>
      <c r="K26" s="791"/>
      <c r="L26" s="791"/>
      <c r="M26" s="792"/>
      <c r="Q26" s="791"/>
      <c r="R26" s="791"/>
      <c r="S26" s="791" t="s">
        <v>116</v>
      </c>
      <c r="T26" s="791" t="s">
        <v>119</v>
      </c>
      <c r="U26" s="791" t="s">
        <v>117</v>
      </c>
      <c r="V26" s="791">
        <v>100</v>
      </c>
      <c r="W26" s="791">
        <v>1921001003</v>
      </c>
      <c r="Y26" s="487"/>
      <c r="Z26" s="487"/>
      <c r="AA26" s="487"/>
      <c r="AB26" s="487"/>
      <c r="AC26" s="487"/>
    </row>
    <row r="27" spans="1:29" ht="14.1" customHeight="1" x14ac:dyDescent="0.2">
      <c r="A27" s="507" t="s">
        <v>60</v>
      </c>
      <c r="B27" s="1402">
        <v>46</v>
      </c>
      <c r="C27" s="1037" t="s">
        <v>17</v>
      </c>
      <c r="D27" s="503"/>
      <c r="E27" s="684">
        <f>SUM(E26:E26)</f>
        <v>2900</v>
      </c>
      <c r="F27" s="1303">
        <f>SUM(F26:F26)</f>
        <v>0</v>
      </c>
      <c r="G27" s="684">
        <f>SUM(G26:G26)</f>
        <v>2900</v>
      </c>
      <c r="H27" s="504"/>
      <c r="I27" s="791"/>
      <c r="J27" s="791"/>
      <c r="K27" s="791"/>
      <c r="L27" s="791"/>
      <c r="M27" s="791"/>
      <c r="Q27" s="791"/>
      <c r="R27" s="791"/>
      <c r="V27" s="791"/>
      <c r="Y27" s="487"/>
      <c r="Z27" s="487"/>
      <c r="AA27" s="487"/>
      <c r="AB27" s="487"/>
      <c r="AC27" s="487"/>
    </row>
    <row r="28" spans="1:29" ht="12" customHeight="1" x14ac:dyDescent="0.2">
      <c r="A28" s="507"/>
      <c r="B28" s="1142"/>
      <c r="C28" s="1037"/>
      <c r="D28" s="497"/>
      <c r="E28" s="501"/>
      <c r="F28" s="1288"/>
      <c r="G28" s="493"/>
      <c r="H28" s="493"/>
      <c r="I28" s="791"/>
      <c r="J28" s="791"/>
      <c r="K28" s="791"/>
      <c r="L28" s="791"/>
      <c r="M28" s="791"/>
      <c r="Q28" s="791"/>
      <c r="R28" s="791"/>
      <c r="V28" s="791"/>
      <c r="Y28" s="487"/>
      <c r="Z28" s="487"/>
      <c r="AA28" s="487"/>
      <c r="AB28" s="487"/>
      <c r="AC28" s="487"/>
    </row>
    <row r="29" spans="1:29" ht="14.1" customHeight="1" x14ac:dyDescent="0.2">
      <c r="A29" s="507"/>
      <c r="B29" s="1402">
        <v>47</v>
      </c>
      <c r="C29" s="1037" t="s">
        <v>18</v>
      </c>
      <c r="D29" s="497"/>
      <c r="E29" s="490"/>
      <c r="F29" s="1280"/>
      <c r="G29" s="497"/>
      <c r="H29" s="497"/>
      <c r="I29" s="791"/>
      <c r="J29" s="791"/>
      <c r="K29" s="791"/>
      <c r="L29" s="791"/>
      <c r="M29" s="791"/>
      <c r="Q29" s="791"/>
      <c r="R29" s="791"/>
      <c r="V29" s="791"/>
      <c r="Y29" s="487"/>
      <c r="Z29" s="487"/>
      <c r="AA29" s="487"/>
      <c r="AB29" s="487"/>
      <c r="AC29" s="487"/>
    </row>
    <row r="30" spans="1:29" ht="25.9" customHeight="1" x14ac:dyDescent="0.2">
      <c r="A30" s="507"/>
      <c r="B30" s="1142" t="s">
        <v>370</v>
      </c>
      <c r="C30" s="1037" t="s">
        <v>366</v>
      </c>
      <c r="D30" s="444"/>
      <c r="E30" s="683">
        <v>4277</v>
      </c>
      <c r="F30" s="1276">
        <v>0</v>
      </c>
      <c r="G30" s="433">
        <f t="shared" ref="G30:G31" si="1">SUM(E30:F30)</f>
        <v>4277</v>
      </c>
      <c r="H30" s="433"/>
      <c r="I30" s="795"/>
      <c r="J30" s="795"/>
      <c r="K30" s="791"/>
      <c r="L30" s="791"/>
      <c r="M30" s="792"/>
      <c r="Q30" s="791"/>
      <c r="R30" s="791"/>
      <c r="S30" s="791" t="s">
        <v>116</v>
      </c>
      <c r="T30" s="791" t="s">
        <v>119</v>
      </c>
      <c r="U30" s="791" t="s">
        <v>117</v>
      </c>
      <c r="V30" s="791">
        <v>100</v>
      </c>
      <c r="W30" s="791">
        <v>1921001003</v>
      </c>
      <c r="Y30" s="487"/>
      <c r="Z30" s="487"/>
      <c r="AA30" s="487"/>
      <c r="AB30" s="487"/>
      <c r="AC30" s="487"/>
    </row>
    <row r="31" spans="1:29" ht="25.9" customHeight="1" x14ac:dyDescent="0.2">
      <c r="A31" s="737" t="s">
        <v>627</v>
      </c>
      <c r="B31" s="1142" t="s">
        <v>661</v>
      </c>
      <c r="C31" s="1037" t="s">
        <v>367</v>
      </c>
      <c r="D31" s="444"/>
      <c r="E31" s="683">
        <v>998</v>
      </c>
      <c r="F31" s="1276">
        <v>0</v>
      </c>
      <c r="G31" s="433">
        <f t="shared" si="1"/>
        <v>998</v>
      </c>
      <c r="H31" s="433"/>
      <c r="I31" s="796"/>
      <c r="J31" s="795"/>
      <c r="K31" s="791"/>
      <c r="L31" s="791"/>
      <c r="M31" s="792"/>
      <c r="Q31" s="791"/>
      <c r="R31" s="791"/>
      <c r="V31" s="791"/>
      <c r="Y31" s="487"/>
      <c r="Z31" s="487"/>
      <c r="AA31" s="487"/>
      <c r="AB31" s="487"/>
      <c r="AC31" s="487"/>
    </row>
    <row r="32" spans="1:29" ht="16.899999999999999" customHeight="1" x14ac:dyDescent="0.2">
      <c r="A32" s="507" t="s">
        <v>60</v>
      </c>
      <c r="B32" s="1402">
        <v>47</v>
      </c>
      <c r="C32" s="1037" t="s">
        <v>18</v>
      </c>
      <c r="D32" s="503"/>
      <c r="E32" s="684">
        <f>SUM(E30:E31)</f>
        <v>5275</v>
      </c>
      <c r="F32" s="1303">
        <f>SUM(F30:F31)</f>
        <v>0</v>
      </c>
      <c r="G32" s="684">
        <f>SUM(G30:G31)</f>
        <v>5275</v>
      </c>
      <c r="H32" s="504"/>
      <c r="I32" s="791"/>
      <c r="J32" s="791"/>
      <c r="K32" s="791"/>
      <c r="L32" s="791"/>
      <c r="M32" s="791"/>
      <c r="Q32" s="791"/>
      <c r="R32" s="791"/>
      <c r="V32" s="791"/>
      <c r="Y32" s="487"/>
      <c r="Z32" s="487"/>
      <c r="AA32" s="487"/>
      <c r="AB32" s="487"/>
      <c r="AC32" s="487"/>
    </row>
    <row r="33" spans="1:29" ht="7.15" customHeight="1" x14ac:dyDescent="0.2">
      <c r="A33" s="507"/>
      <c r="B33" s="1142"/>
      <c r="C33" s="1037"/>
      <c r="D33" s="497"/>
      <c r="E33" s="501"/>
      <c r="F33" s="1288"/>
      <c r="G33" s="493"/>
      <c r="H33" s="493"/>
      <c r="I33" s="791"/>
      <c r="J33" s="791"/>
      <c r="K33" s="791"/>
      <c r="L33" s="791"/>
      <c r="M33" s="791"/>
      <c r="Q33" s="791"/>
      <c r="R33" s="791"/>
      <c r="V33" s="791"/>
      <c r="Y33" s="487"/>
      <c r="Z33" s="487"/>
      <c r="AA33" s="487"/>
      <c r="AB33" s="487"/>
      <c r="AC33" s="487"/>
    </row>
    <row r="34" spans="1:29" ht="14.1" customHeight="1" x14ac:dyDescent="0.2">
      <c r="A34" s="507"/>
      <c r="B34" s="1402">
        <v>48</v>
      </c>
      <c r="C34" s="1037" t="s">
        <v>19</v>
      </c>
      <c r="D34" s="497"/>
      <c r="E34" s="501"/>
      <c r="F34" s="1288"/>
      <c r="G34" s="493"/>
      <c r="H34" s="493"/>
      <c r="I34" s="791"/>
      <c r="J34" s="791"/>
      <c r="K34" s="791"/>
      <c r="L34" s="791"/>
      <c r="M34" s="791"/>
      <c r="Q34" s="791"/>
      <c r="R34" s="791"/>
      <c r="V34" s="791"/>
      <c r="Y34" s="487"/>
      <c r="Z34" s="487"/>
      <c r="AA34" s="487"/>
      <c r="AB34" s="487"/>
      <c r="AC34" s="487"/>
    </row>
    <row r="35" spans="1:29" ht="25.9" customHeight="1" x14ac:dyDescent="0.2">
      <c r="A35" s="755"/>
      <c r="B35" s="1574" t="s">
        <v>372</v>
      </c>
      <c r="C35" s="1141" t="s">
        <v>366</v>
      </c>
      <c r="D35" s="452"/>
      <c r="E35" s="516">
        <v>4270</v>
      </c>
      <c r="F35" s="1274">
        <v>0</v>
      </c>
      <c r="G35" s="451">
        <f t="shared" ref="G35:G36" si="2">SUM(E35:F35)</f>
        <v>4270</v>
      </c>
      <c r="H35" s="439"/>
      <c r="I35" s="796"/>
      <c r="J35" s="795"/>
      <c r="K35" s="791"/>
      <c r="L35" s="791"/>
      <c r="M35" s="792"/>
      <c r="Q35" s="791"/>
      <c r="R35" s="791"/>
      <c r="S35" s="791" t="s">
        <v>116</v>
      </c>
      <c r="T35" s="791" t="s">
        <v>119</v>
      </c>
      <c r="U35" s="791" t="s">
        <v>117</v>
      </c>
      <c r="V35" s="791">
        <v>100</v>
      </c>
      <c r="W35" s="791">
        <v>1921001003</v>
      </c>
      <c r="Y35" s="487"/>
      <c r="Z35" s="487"/>
      <c r="AA35" s="487"/>
      <c r="AB35" s="487"/>
      <c r="AC35" s="487"/>
    </row>
    <row r="36" spans="1:29" ht="25.9" customHeight="1" x14ac:dyDescent="0.2">
      <c r="A36" s="507"/>
      <c r="B36" s="1142" t="s">
        <v>373</v>
      </c>
      <c r="C36" s="1037" t="s">
        <v>367</v>
      </c>
      <c r="D36" s="444"/>
      <c r="E36" s="504">
        <v>38472</v>
      </c>
      <c r="F36" s="1254">
        <v>0</v>
      </c>
      <c r="G36" s="439">
        <f t="shared" si="2"/>
        <v>38472</v>
      </c>
      <c r="H36" s="439"/>
      <c r="I36" s="796"/>
      <c r="J36" s="795"/>
      <c r="K36" s="791"/>
      <c r="L36" s="791"/>
      <c r="M36" s="792"/>
      <c r="Q36" s="791"/>
      <c r="R36" s="791"/>
      <c r="S36" s="791" t="s">
        <v>116</v>
      </c>
      <c r="T36" s="791" t="s">
        <v>119</v>
      </c>
      <c r="U36" s="791" t="s">
        <v>117</v>
      </c>
      <c r="V36" s="791">
        <v>100</v>
      </c>
      <c r="W36" s="791">
        <v>1921001003</v>
      </c>
      <c r="Y36" s="487"/>
      <c r="Z36" s="487"/>
      <c r="AA36" s="487"/>
      <c r="AB36" s="487"/>
      <c r="AC36" s="487"/>
    </row>
    <row r="37" spans="1:29" ht="13.15" customHeight="1" x14ac:dyDescent="0.2">
      <c r="A37" s="507" t="s">
        <v>60</v>
      </c>
      <c r="B37" s="1402">
        <v>48</v>
      </c>
      <c r="C37" s="1037" t="s">
        <v>19</v>
      </c>
      <c r="D37" s="503"/>
      <c r="E37" s="684">
        <f>SUM(E35:E36)</f>
        <v>42742</v>
      </c>
      <c r="F37" s="1303">
        <f>SUM(F35:F36)</f>
        <v>0</v>
      </c>
      <c r="G37" s="684">
        <f>SUM(G35:G36)</f>
        <v>42742</v>
      </c>
      <c r="H37" s="504"/>
      <c r="I37" s="791"/>
      <c r="J37" s="791"/>
      <c r="K37" s="791"/>
      <c r="L37" s="791"/>
      <c r="M37" s="791"/>
      <c r="Q37" s="791"/>
      <c r="R37" s="791"/>
      <c r="V37" s="791"/>
      <c r="Y37" s="487"/>
      <c r="Z37" s="487"/>
      <c r="AA37" s="487"/>
      <c r="AB37" s="487"/>
      <c r="AC37" s="487"/>
    </row>
    <row r="38" spans="1:29" x14ac:dyDescent="0.2">
      <c r="A38" s="507" t="s">
        <v>60</v>
      </c>
      <c r="B38" s="1140">
        <v>60</v>
      </c>
      <c r="C38" s="1037" t="s">
        <v>365</v>
      </c>
      <c r="D38" s="503"/>
      <c r="E38" s="684">
        <f>E37+E32+E27+E23</f>
        <v>67102</v>
      </c>
      <c r="F38" s="1303">
        <f>F37+F32+F27+F23</f>
        <v>0</v>
      </c>
      <c r="G38" s="684">
        <f>G37+G32+G27+G23</f>
        <v>67102</v>
      </c>
      <c r="H38" s="504"/>
      <c r="I38" s="791"/>
      <c r="J38" s="791"/>
      <c r="K38" s="791"/>
      <c r="L38" s="791"/>
      <c r="M38" s="791"/>
      <c r="Q38" s="791"/>
      <c r="R38" s="791"/>
      <c r="V38" s="791"/>
      <c r="Y38" s="487"/>
      <c r="Z38" s="487"/>
      <c r="AA38" s="487"/>
      <c r="AB38" s="487"/>
      <c r="AC38" s="487"/>
    </row>
    <row r="39" spans="1:29" ht="13.5" customHeight="1" x14ac:dyDescent="0.2">
      <c r="A39" s="507" t="s">
        <v>60</v>
      </c>
      <c r="B39" s="731">
        <v>1.103</v>
      </c>
      <c r="C39" s="734" t="s">
        <v>364</v>
      </c>
      <c r="D39" s="510"/>
      <c r="E39" s="438">
        <f>E38</f>
        <v>67102</v>
      </c>
      <c r="F39" s="1273">
        <f t="shared" ref="F39:G39" si="3">F38</f>
        <v>0</v>
      </c>
      <c r="G39" s="438">
        <f t="shared" si="3"/>
        <v>67102</v>
      </c>
      <c r="H39" s="439"/>
      <c r="I39" s="791"/>
      <c r="J39" s="791"/>
      <c r="K39" s="791"/>
      <c r="L39" s="791"/>
      <c r="M39" s="791"/>
      <c r="Q39" s="791"/>
      <c r="R39" s="791"/>
      <c r="V39" s="791"/>
      <c r="Y39" s="487"/>
      <c r="Z39" s="487"/>
      <c r="AA39" s="487"/>
      <c r="AB39" s="487"/>
      <c r="AC39" s="487"/>
    </row>
    <row r="40" spans="1:29" ht="13.5" customHeight="1" x14ac:dyDescent="0.2">
      <c r="A40" s="507" t="s">
        <v>60</v>
      </c>
      <c r="B40" s="759">
        <v>1</v>
      </c>
      <c r="C40" s="736" t="s">
        <v>363</v>
      </c>
      <c r="D40" s="510"/>
      <c r="E40" s="438">
        <f t="shared" ref="E40:G40" si="4">E39</f>
        <v>67102</v>
      </c>
      <c r="F40" s="1273">
        <f t="shared" si="4"/>
        <v>0</v>
      </c>
      <c r="G40" s="518">
        <f t="shared" si="4"/>
        <v>67102</v>
      </c>
      <c r="H40" s="510"/>
      <c r="I40" s="791"/>
      <c r="J40" s="791"/>
      <c r="K40" s="791"/>
      <c r="L40" s="791"/>
      <c r="M40" s="791"/>
      <c r="Q40" s="791"/>
      <c r="R40" s="791"/>
      <c r="V40" s="791"/>
      <c r="Y40" s="487"/>
      <c r="Z40" s="487"/>
      <c r="AA40" s="487"/>
      <c r="AB40" s="487"/>
      <c r="AC40" s="487"/>
    </row>
    <row r="41" spans="1:29" x14ac:dyDescent="0.2">
      <c r="A41" s="507" t="s">
        <v>60</v>
      </c>
      <c r="B41" s="733">
        <v>2702</v>
      </c>
      <c r="C41" s="734" t="s">
        <v>38</v>
      </c>
      <c r="D41" s="727"/>
      <c r="E41" s="438">
        <f>E40</f>
        <v>67102</v>
      </c>
      <c r="F41" s="1273">
        <f t="shared" ref="F41:G42" si="5">F40</f>
        <v>0</v>
      </c>
      <c r="G41" s="438">
        <f t="shared" si="5"/>
        <v>67102</v>
      </c>
      <c r="H41" s="439"/>
      <c r="I41" s="791"/>
      <c r="J41" s="791"/>
      <c r="K41" s="791"/>
      <c r="L41" s="791"/>
      <c r="M41" s="791"/>
      <c r="Q41" s="791"/>
      <c r="R41" s="791"/>
      <c r="V41" s="791"/>
      <c r="Y41" s="487"/>
      <c r="Z41" s="487"/>
      <c r="AA41" s="487"/>
      <c r="AB41" s="487"/>
      <c r="AC41" s="487"/>
    </row>
    <row r="42" spans="1:29" ht="13.15" customHeight="1" x14ac:dyDescent="0.2">
      <c r="A42" s="763" t="s">
        <v>60</v>
      </c>
      <c r="B42" s="779"/>
      <c r="C42" s="765" t="s">
        <v>63</v>
      </c>
      <c r="D42" s="438"/>
      <c r="E42" s="438">
        <f>E41</f>
        <v>67102</v>
      </c>
      <c r="F42" s="1273">
        <f t="shared" si="5"/>
        <v>0</v>
      </c>
      <c r="G42" s="438">
        <f t="shared" si="5"/>
        <v>67102</v>
      </c>
      <c r="H42" s="439"/>
      <c r="I42" s="791"/>
      <c r="J42" s="791"/>
      <c r="K42" s="791"/>
      <c r="L42" s="791"/>
      <c r="M42" s="791"/>
      <c r="Q42" s="791"/>
      <c r="R42" s="791"/>
      <c r="V42" s="791"/>
      <c r="Y42" s="487"/>
      <c r="Z42" s="487"/>
      <c r="AA42" s="487"/>
      <c r="AB42" s="487"/>
      <c r="AC42" s="487"/>
    </row>
    <row r="43" spans="1:29" ht="4.9000000000000004" customHeight="1" x14ac:dyDescent="0.2">
      <c r="A43" s="507"/>
      <c r="B43" s="737"/>
      <c r="C43" s="734"/>
      <c r="D43" s="497"/>
      <c r="E43" s="497"/>
      <c r="F43" s="1280"/>
      <c r="G43" s="497"/>
      <c r="H43" s="497"/>
      <c r="I43" s="791"/>
      <c r="J43" s="791"/>
      <c r="K43" s="791"/>
      <c r="L43" s="791"/>
      <c r="M43" s="791"/>
      <c r="Q43" s="791"/>
      <c r="R43" s="791"/>
      <c r="V43" s="791"/>
      <c r="Y43" s="487"/>
      <c r="Z43" s="487"/>
      <c r="AA43" s="487"/>
      <c r="AB43" s="487"/>
      <c r="AC43" s="487"/>
    </row>
    <row r="44" spans="1:29" ht="14.1" customHeight="1" x14ac:dyDescent="0.2">
      <c r="A44" s="507"/>
      <c r="B44" s="737"/>
      <c r="C44" s="734" t="s">
        <v>15</v>
      </c>
      <c r="D44" s="490"/>
      <c r="E44" s="490"/>
      <c r="F44" s="490"/>
      <c r="G44" s="490"/>
      <c r="H44" s="490"/>
      <c r="I44" s="791"/>
      <c r="J44" s="791"/>
      <c r="K44" s="791"/>
      <c r="L44" s="791"/>
      <c r="M44" s="791"/>
      <c r="Q44" s="791"/>
      <c r="R44" s="791"/>
      <c r="V44" s="791"/>
      <c r="Y44" s="487"/>
      <c r="Z44" s="487"/>
      <c r="AA44" s="487"/>
      <c r="AB44" s="487"/>
      <c r="AC44" s="487"/>
    </row>
    <row r="45" spans="1:29" x14ac:dyDescent="0.2">
      <c r="A45" s="507" t="s">
        <v>64</v>
      </c>
      <c r="B45" s="733">
        <v>4711</v>
      </c>
      <c r="C45" s="734" t="s">
        <v>836</v>
      </c>
      <c r="D45" s="497"/>
      <c r="E45" s="497"/>
      <c r="F45" s="497"/>
      <c r="G45" s="497"/>
      <c r="H45" s="497"/>
      <c r="I45" s="791"/>
      <c r="J45" s="791"/>
      <c r="K45" s="791"/>
      <c r="L45" s="791"/>
      <c r="M45" s="791"/>
      <c r="Q45" s="791"/>
      <c r="R45" s="791"/>
      <c r="V45" s="791"/>
      <c r="Y45" s="487"/>
      <c r="Z45" s="487"/>
      <c r="AA45" s="487"/>
      <c r="AB45" s="487"/>
      <c r="AC45" s="487"/>
    </row>
    <row r="46" spans="1:29" ht="14.1" customHeight="1" x14ac:dyDescent="0.2">
      <c r="A46" s="507"/>
      <c r="B46" s="794" t="s">
        <v>315</v>
      </c>
      <c r="C46" s="736" t="s">
        <v>375</v>
      </c>
      <c r="D46" s="497"/>
      <c r="E46" s="497"/>
      <c r="F46" s="497"/>
      <c r="G46" s="497"/>
      <c r="H46" s="497"/>
      <c r="I46" s="791"/>
      <c r="J46" s="791"/>
      <c r="K46" s="791"/>
      <c r="L46" s="791"/>
      <c r="M46" s="791"/>
      <c r="Q46" s="791"/>
      <c r="R46" s="791"/>
      <c r="V46" s="791"/>
      <c r="Y46" s="487"/>
      <c r="Z46" s="487"/>
      <c r="AA46" s="487"/>
      <c r="AB46" s="487"/>
      <c r="AC46" s="487"/>
    </row>
    <row r="47" spans="1:29" ht="14.1" customHeight="1" x14ac:dyDescent="0.2">
      <c r="A47" s="507"/>
      <c r="B47" s="799" t="s">
        <v>377</v>
      </c>
      <c r="C47" s="734" t="s">
        <v>21</v>
      </c>
      <c r="D47" s="497"/>
      <c r="E47" s="497"/>
      <c r="F47" s="497"/>
      <c r="G47" s="497"/>
      <c r="H47" s="497"/>
      <c r="I47" s="791"/>
      <c r="J47" s="791"/>
      <c r="K47" s="791"/>
      <c r="L47" s="791"/>
      <c r="M47" s="791"/>
      <c r="Q47" s="791"/>
      <c r="R47" s="791"/>
      <c r="V47" s="791"/>
      <c r="Y47" s="487"/>
      <c r="Z47" s="487"/>
      <c r="AA47" s="487"/>
      <c r="AB47" s="487"/>
      <c r="AC47" s="487"/>
    </row>
    <row r="48" spans="1:29" s="468" customFormat="1" ht="13.5" customHeight="1" x14ac:dyDescent="0.2">
      <c r="A48" s="507"/>
      <c r="B48" s="794" t="s">
        <v>300</v>
      </c>
      <c r="C48" s="736" t="s">
        <v>17</v>
      </c>
      <c r="D48" s="497"/>
      <c r="E48" s="497"/>
      <c r="F48" s="497"/>
      <c r="G48" s="497"/>
      <c r="H48" s="497"/>
      <c r="I48" s="791"/>
      <c r="J48" s="791"/>
      <c r="K48" s="791"/>
      <c r="L48" s="791"/>
      <c r="M48" s="791"/>
      <c r="N48" s="791"/>
      <c r="O48" s="791"/>
      <c r="P48" s="791"/>
      <c r="Q48" s="791"/>
      <c r="R48" s="791"/>
      <c r="S48" s="791"/>
      <c r="T48" s="791"/>
      <c r="U48" s="791"/>
      <c r="V48" s="791"/>
      <c r="W48" s="791"/>
      <c r="X48" s="791"/>
    </row>
    <row r="49" spans="1:29" s="468" customFormat="1" x14ac:dyDescent="0.2">
      <c r="A49" s="1135"/>
      <c r="B49" s="1401" t="s">
        <v>871</v>
      </c>
      <c r="C49" s="736" t="s">
        <v>378</v>
      </c>
      <c r="D49" s="444"/>
      <c r="E49" s="439">
        <v>4400</v>
      </c>
      <c r="F49" s="1254">
        <v>0</v>
      </c>
      <c r="G49" s="439">
        <f>SUM(E49:F49)</f>
        <v>4400</v>
      </c>
      <c r="H49" s="439"/>
      <c r="I49" s="791"/>
      <c r="J49" s="791"/>
      <c r="K49" s="791"/>
      <c r="L49" s="791"/>
      <c r="M49" s="791"/>
      <c r="N49" s="791"/>
      <c r="O49" s="791"/>
      <c r="P49" s="791"/>
      <c r="Q49" s="791"/>
      <c r="R49" s="791"/>
      <c r="S49" s="791"/>
      <c r="T49" s="791"/>
      <c r="U49" s="791"/>
      <c r="V49" s="791"/>
      <c r="W49" s="791"/>
      <c r="X49" s="791"/>
    </row>
    <row r="50" spans="1:29" ht="13.5" customHeight="1" x14ac:dyDescent="0.2">
      <c r="A50" s="488" t="s">
        <v>60</v>
      </c>
      <c r="B50" s="794" t="s">
        <v>300</v>
      </c>
      <c r="C50" s="736" t="s">
        <v>17</v>
      </c>
      <c r="D50" s="444"/>
      <c r="E50" s="438">
        <f>SUM(E49:E49)</f>
        <v>4400</v>
      </c>
      <c r="F50" s="1273">
        <f>SUM(F49:F49)</f>
        <v>0</v>
      </c>
      <c r="G50" s="438">
        <f>SUM(G49:G49)</f>
        <v>4400</v>
      </c>
      <c r="H50" s="439"/>
      <c r="I50" s="791"/>
      <c r="J50" s="791"/>
      <c r="K50" s="791"/>
      <c r="L50" s="791"/>
      <c r="M50" s="791"/>
      <c r="Q50" s="791"/>
      <c r="R50" s="791"/>
      <c r="V50" s="791"/>
      <c r="Y50" s="487"/>
      <c r="Z50" s="487"/>
      <c r="AA50" s="487"/>
      <c r="AB50" s="487"/>
      <c r="AC50" s="487"/>
    </row>
    <row r="51" spans="1:29" s="468" customFormat="1" ht="13.5" customHeight="1" x14ac:dyDescent="0.2">
      <c r="A51" s="488" t="s">
        <v>60</v>
      </c>
      <c r="B51" s="799" t="s">
        <v>377</v>
      </c>
      <c r="C51" s="734" t="s">
        <v>21</v>
      </c>
      <c r="D51" s="444"/>
      <c r="E51" s="438">
        <f>E50</f>
        <v>4400</v>
      </c>
      <c r="F51" s="1273">
        <f t="shared" ref="F51:G51" si="6">F50</f>
        <v>0</v>
      </c>
      <c r="G51" s="438">
        <f t="shared" si="6"/>
        <v>4400</v>
      </c>
      <c r="H51" s="439"/>
      <c r="I51" s="791"/>
      <c r="J51" s="791"/>
      <c r="K51" s="791"/>
      <c r="L51" s="791"/>
      <c r="M51" s="791"/>
      <c r="N51" s="791"/>
      <c r="O51" s="791"/>
      <c r="P51" s="791"/>
      <c r="Q51" s="791"/>
      <c r="R51" s="791"/>
      <c r="S51" s="791"/>
      <c r="T51" s="791"/>
      <c r="U51" s="791"/>
      <c r="V51" s="791"/>
      <c r="W51" s="791"/>
      <c r="X51" s="791"/>
    </row>
    <row r="52" spans="1:29" s="468" customFormat="1" ht="13.5" customHeight="1" x14ac:dyDescent="0.2">
      <c r="A52" s="488" t="s">
        <v>60</v>
      </c>
      <c r="B52" s="794" t="s">
        <v>315</v>
      </c>
      <c r="C52" s="736" t="s">
        <v>375</v>
      </c>
      <c r="D52" s="444"/>
      <c r="E52" s="438">
        <f t="shared" ref="E52:G52" si="7">E51</f>
        <v>4400</v>
      </c>
      <c r="F52" s="1273">
        <f t="shared" si="7"/>
        <v>0</v>
      </c>
      <c r="G52" s="438">
        <f t="shared" si="7"/>
        <v>4400</v>
      </c>
      <c r="H52" s="439"/>
      <c r="I52" s="791"/>
      <c r="J52" s="791"/>
      <c r="K52" s="791"/>
      <c r="L52" s="791"/>
      <c r="M52" s="791"/>
      <c r="N52" s="791"/>
      <c r="O52" s="791"/>
      <c r="P52" s="791"/>
      <c r="Q52" s="791"/>
      <c r="R52" s="791"/>
      <c r="S52" s="791"/>
      <c r="T52" s="791"/>
      <c r="U52" s="791"/>
      <c r="V52" s="791"/>
      <c r="W52" s="791"/>
      <c r="X52" s="791"/>
    </row>
    <row r="53" spans="1:29" s="468" customFormat="1" ht="25.5" x14ac:dyDescent="0.2">
      <c r="A53" s="755" t="s">
        <v>60</v>
      </c>
      <c r="B53" s="766">
        <v>4711</v>
      </c>
      <c r="C53" s="767" t="s">
        <v>376</v>
      </c>
      <c r="D53" s="452"/>
      <c r="E53" s="438">
        <f>E52</f>
        <v>4400</v>
      </c>
      <c r="F53" s="1273">
        <f t="shared" ref="F53:G53" si="8">F52</f>
        <v>0</v>
      </c>
      <c r="G53" s="438">
        <f t="shared" si="8"/>
        <v>4400</v>
      </c>
      <c r="H53" s="439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</row>
    <row r="54" spans="1:29" x14ac:dyDescent="0.2">
      <c r="A54" s="763" t="s">
        <v>60</v>
      </c>
      <c r="B54" s="779"/>
      <c r="C54" s="765" t="s">
        <v>15</v>
      </c>
      <c r="D54" s="452"/>
      <c r="E54" s="451">
        <f>E53</f>
        <v>4400</v>
      </c>
      <c r="F54" s="1274">
        <f t="shared" ref="F54" si="9">F53</f>
        <v>0</v>
      </c>
      <c r="G54" s="451">
        <f>G53</f>
        <v>4400</v>
      </c>
      <c r="H54" s="439"/>
      <c r="I54" s="791"/>
      <c r="J54" s="791"/>
      <c r="K54" s="791"/>
      <c r="L54" s="791"/>
      <c r="M54" s="791"/>
      <c r="Q54" s="791"/>
      <c r="R54" s="791"/>
      <c r="V54" s="791"/>
      <c r="Y54" s="487"/>
      <c r="Z54" s="487"/>
      <c r="AA54" s="487"/>
      <c r="AB54" s="487"/>
      <c r="AC54" s="487"/>
    </row>
    <row r="55" spans="1:29" x14ac:dyDescent="0.2">
      <c r="A55" s="763" t="s">
        <v>60</v>
      </c>
      <c r="B55" s="779"/>
      <c r="C55" s="765" t="s">
        <v>61</v>
      </c>
      <c r="D55" s="518"/>
      <c r="E55" s="438">
        <f>E54+E42</f>
        <v>71502</v>
      </c>
      <c r="F55" s="1273">
        <f>F54+F42</f>
        <v>0</v>
      </c>
      <c r="G55" s="518">
        <f>G54+G42</f>
        <v>71502</v>
      </c>
      <c r="H55" s="510"/>
      <c r="I55" s="791"/>
      <c r="J55" s="791"/>
      <c r="K55" s="791"/>
      <c r="L55" s="791"/>
      <c r="M55" s="791"/>
      <c r="Q55" s="791"/>
      <c r="R55" s="791"/>
      <c r="V55" s="791"/>
      <c r="Y55" s="487"/>
      <c r="Z55" s="487"/>
      <c r="AA55" s="487"/>
      <c r="AB55" s="487"/>
      <c r="AC55" s="487"/>
    </row>
    <row r="56" spans="1:29" ht="15.6" customHeight="1" x14ac:dyDescent="0.2">
      <c r="A56" s="1863" t="s">
        <v>830</v>
      </c>
      <c r="B56" s="1746"/>
      <c r="C56" s="1746"/>
      <c r="D56" s="515"/>
      <c r="E56" s="515"/>
      <c r="F56" s="515"/>
      <c r="G56" s="515"/>
      <c r="H56" s="515"/>
      <c r="I56" s="492"/>
      <c r="J56" s="492"/>
      <c r="K56" s="492"/>
      <c r="L56" s="492"/>
      <c r="M56" s="492"/>
      <c r="Q56" s="791"/>
      <c r="R56" s="791"/>
      <c r="V56" s="791"/>
    </row>
    <row r="57" spans="1:29" ht="16.899999999999999" customHeight="1" x14ac:dyDescent="0.2">
      <c r="A57" s="1381" t="s">
        <v>790</v>
      </c>
      <c r="B57" s="10"/>
      <c r="C57" s="10"/>
      <c r="D57" s="492"/>
      <c r="E57" s="492"/>
      <c r="F57" s="492"/>
      <c r="G57" s="492"/>
      <c r="H57" s="492"/>
      <c r="I57" s="492"/>
      <c r="J57" s="492"/>
      <c r="K57" s="492"/>
      <c r="L57" s="492"/>
      <c r="M57" s="492"/>
      <c r="Q57" s="791"/>
      <c r="R57" s="791"/>
      <c r="V57" s="791"/>
    </row>
    <row r="58" spans="1:29" x14ac:dyDescent="0.2">
      <c r="A58" s="507"/>
      <c r="B58" s="2052"/>
      <c r="C58" s="2052"/>
      <c r="D58" s="2052"/>
      <c r="E58" s="2052"/>
      <c r="F58" s="2052"/>
      <c r="G58" s="2052"/>
      <c r="H58" s="1957"/>
      <c r="I58" s="492"/>
      <c r="J58" s="492"/>
      <c r="K58" s="492"/>
      <c r="L58" s="492"/>
      <c r="M58" s="492"/>
      <c r="Q58" s="791"/>
      <c r="R58" s="791"/>
      <c r="V58" s="791"/>
    </row>
    <row r="59" spans="1:29" x14ac:dyDescent="0.2">
      <c r="A59" s="507"/>
      <c r="B59" s="489"/>
      <c r="C59" s="491"/>
      <c r="D59" s="492"/>
      <c r="E59" s="492"/>
      <c r="F59" s="492"/>
      <c r="G59" s="492"/>
      <c r="H59" s="492"/>
      <c r="I59" s="492"/>
      <c r="J59" s="492"/>
      <c r="K59" s="492"/>
      <c r="L59" s="492"/>
      <c r="M59" s="492"/>
      <c r="Q59" s="791"/>
      <c r="R59" s="791"/>
      <c r="V59" s="791"/>
    </row>
    <row r="60" spans="1:29" x14ac:dyDescent="0.2">
      <c r="A60" s="507"/>
      <c r="B60" s="489"/>
      <c r="C60" s="491"/>
      <c r="D60" s="492"/>
      <c r="E60" s="492"/>
      <c r="F60" s="492"/>
      <c r="G60" s="492"/>
      <c r="H60" s="492"/>
      <c r="I60" s="492"/>
      <c r="J60" s="492"/>
      <c r="K60" s="492"/>
      <c r="L60" s="492"/>
      <c r="M60" s="492"/>
      <c r="Q60" s="791"/>
      <c r="R60" s="791"/>
      <c r="V60" s="791"/>
    </row>
    <row r="61" spans="1:29" x14ac:dyDescent="0.2">
      <c r="A61" s="507"/>
      <c r="B61" s="489"/>
      <c r="C61" s="491"/>
      <c r="D61" s="492"/>
      <c r="E61" s="492"/>
      <c r="F61" s="492"/>
      <c r="G61" s="492"/>
      <c r="H61" s="492"/>
      <c r="I61" s="492"/>
      <c r="J61" s="492"/>
      <c r="K61" s="492"/>
      <c r="L61" s="492"/>
      <c r="M61" s="492"/>
      <c r="Q61" s="791"/>
      <c r="R61" s="791"/>
      <c r="V61" s="791"/>
    </row>
    <row r="62" spans="1:29" x14ac:dyDescent="0.2">
      <c r="A62" s="507"/>
      <c r="B62" s="489"/>
      <c r="C62" s="491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Q62" s="791"/>
      <c r="R62" s="791"/>
      <c r="V62" s="791"/>
    </row>
    <row r="63" spans="1:29" x14ac:dyDescent="0.2">
      <c r="A63" s="507"/>
      <c r="B63" s="489"/>
      <c r="C63" s="491"/>
      <c r="D63" s="492"/>
      <c r="E63" s="492"/>
      <c r="F63" s="492"/>
      <c r="G63" s="492"/>
      <c r="H63" s="492"/>
      <c r="I63" s="492"/>
      <c r="J63" s="492"/>
      <c r="K63" s="492"/>
      <c r="L63" s="492"/>
      <c r="M63" s="492"/>
      <c r="Q63" s="791"/>
      <c r="R63" s="791"/>
      <c r="V63" s="791"/>
    </row>
    <row r="64" spans="1:29" x14ac:dyDescent="0.2">
      <c r="A64" s="507"/>
      <c r="B64" s="489"/>
      <c r="C64" s="491"/>
      <c r="D64" s="492"/>
      <c r="E64" s="492"/>
      <c r="F64" s="492"/>
      <c r="G64" s="492"/>
      <c r="H64" s="492"/>
      <c r="I64" s="492"/>
      <c r="J64" s="492"/>
      <c r="K64" s="492"/>
      <c r="L64" s="492"/>
      <c r="M64" s="492"/>
      <c r="N64" s="798"/>
      <c r="Q64" s="791"/>
      <c r="R64" s="791"/>
      <c r="V64" s="791"/>
    </row>
    <row r="65" spans="1:22" x14ac:dyDescent="0.2">
      <c r="A65" s="507"/>
      <c r="B65" s="489"/>
      <c r="C65" s="491"/>
      <c r="D65" s="1970"/>
      <c r="E65" s="1232"/>
      <c r="F65" s="1970"/>
      <c r="G65" s="1232"/>
      <c r="H65" s="1232"/>
      <c r="I65" s="492"/>
      <c r="J65" s="492"/>
      <c r="K65" s="492"/>
      <c r="L65" s="492"/>
      <c r="M65" s="492"/>
      <c r="N65" s="798"/>
      <c r="Q65" s="791"/>
      <c r="R65" s="791"/>
      <c r="V65" s="791"/>
    </row>
    <row r="66" spans="1:22" x14ac:dyDescent="0.2">
      <c r="A66" s="507"/>
      <c r="B66" s="489"/>
      <c r="C66" s="491"/>
      <c r="D66" s="492"/>
      <c r="E66" s="492"/>
      <c r="F66" s="492"/>
      <c r="G66" s="492"/>
      <c r="H66" s="492"/>
      <c r="I66" s="492"/>
      <c r="J66" s="492"/>
      <c r="K66" s="492"/>
      <c r="L66" s="492"/>
      <c r="M66" s="492"/>
      <c r="N66" s="798"/>
      <c r="Q66" s="791"/>
      <c r="R66" s="791"/>
      <c r="V66" s="791"/>
    </row>
    <row r="67" spans="1:22" x14ac:dyDescent="0.2">
      <c r="A67" s="507"/>
      <c r="B67" s="489"/>
      <c r="C67" s="491"/>
      <c r="D67" s="492"/>
      <c r="E67" s="492"/>
      <c r="F67" s="492"/>
      <c r="G67" s="492"/>
      <c r="H67" s="492"/>
      <c r="I67" s="492"/>
      <c r="J67" s="492"/>
      <c r="K67" s="492"/>
      <c r="L67" s="492"/>
      <c r="M67" s="492"/>
      <c r="N67" s="798"/>
      <c r="Q67" s="791"/>
      <c r="R67" s="791"/>
      <c r="V67" s="791"/>
    </row>
    <row r="68" spans="1:22" x14ac:dyDescent="0.2">
      <c r="A68" s="507"/>
      <c r="B68" s="489"/>
      <c r="C68" s="491"/>
      <c r="D68" s="492"/>
      <c r="E68" s="492"/>
      <c r="F68" s="497"/>
      <c r="G68" s="497"/>
      <c r="H68" s="497"/>
      <c r="I68" s="492"/>
      <c r="J68" s="492"/>
      <c r="K68" s="492"/>
      <c r="L68" s="492"/>
      <c r="M68" s="492"/>
      <c r="N68" s="798"/>
      <c r="Q68" s="791"/>
      <c r="R68" s="791"/>
      <c r="V68" s="791"/>
    </row>
    <row r="69" spans="1:22" x14ac:dyDescent="0.2">
      <c r="A69" s="507"/>
      <c r="B69" s="737"/>
      <c r="C69" s="491"/>
      <c r="D69" s="492"/>
      <c r="E69" s="492"/>
      <c r="F69" s="492"/>
      <c r="G69" s="492"/>
      <c r="H69" s="492"/>
      <c r="I69" s="492"/>
      <c r="J69" s="492"/>
      <c r="K69" s="492"/>
      <c r="L69" s="492"/>
      <c r="M69" s="492"/>
      <c r="N69" s="798"/>
    </row>
    <row r="70" spans="1:22" x14ac:dyDescent="0.2">
      <c r="A70" s="507"/>
      <c r="B70" s="737"/>
      <c r="C70" s="491"/>
      <c r="D70" s="492"/>
      <c r="E70" s="492"/>
      <c r="F70" s="492"/>
      <c r="G70" s="492"/>
      <c r="H70" s="492"/>
      <c r="I70" s="492"/>
      <c r="J70" s="492"/>
      <c r="K70" s="492"/>
      <c r="L70" s="492"/>
      <c r="M70" s="492"/>
      <c r="N70" s="798"/>
    </row>
    <row r="71" spans="1:22" x14ac:dyDescent="0.2">
      <c r="A71" s="507"/>
      <c r="B71" s="737"/>
      <c r="C71" s="491"/>
      <c r="D71" s="479"/>
      <c r="E71" s="479"/>
      <c r="F71" s="479"/>
      <c r="G71" s="479"/>
      <c r="H71" s="479"/>
      <c r="I71" s="479"/>
      <c r="J71" s="479"/>
      <c r="K71" s="492"/>
      <c r="L71" s="492"/>
      <c r="M71" s="492"/>
      <c r="N71" s="798"/>
    </row>
    <row r="72" spans="1:22" x14ac:dyDescent="0.2">
      <c r="A72" s="507"/>
      <c r="B72" s="737"/>
      <c r="C72" s="519"/>
      <c r="D72" s="786"/>
      <c r="E72" s="786"/>
      <c r="F72" s="786"/>
      <c r="G72" s="786"/>
      <c r="H72" s="786"/>
      <c r="I72" s="786"/>
      <c r="J72" s="786"/>
      <c r="K72" s="492"/>
      <c r="L72" s="492"/>
      <c r="M72" s="492"/>
      <c r="N72" s="798"/>
    </row>
    <row r="73" spans="1:22" x14ac:dyDescent="0.2">
      <c r="A73" s="507"/>
      <c r="B73" s="737"/>
      <c r="C73" s="519"/>
      <c r="D73" s="787"/>
      <c r="E73" s="787"/>
      <c r="F73" s="787"/>
      <c r="G73" s="787"/>
      <c r="H73" s="787"/>
      <c r="I73" s="787"/>
      <c r="J73" s="787"/>
      <c r="K73" s="492"/>
      <c r="L73" s="492"/>
      <c r="M73" s="492"/>
      <c r="N73" s="798"/>
    </row>
    <row r="74" spans="1:22" x14ac:dyDescent="0.2">
      <c r="A74" s="507"/>
      <c r="B74" s="737"/>
      <c r="C74" s="519"/>
      <c r="D74" s="492"/>
      <c r="E74" s="492"/>
      <c r="F74" s="492"/>
      <c r="G74" s="492"/>
      <c r="H74" s="492"/>
      <c r="I74" s="492"/>
      <c r="J74" s="492"/>
      <c r="K74" s="492"/>
      <c r="L74" s="492"/>
      <c r="M74" s="492"/>
      <c r="N74" s="798"/>
    </row>
    <row r="75" spans="1:22" x14ac:dyDescent="0.2">
      <c r="A75" s="507"/>
      <c r="B75" s="737"/>
      <c r="C75" s="519"/>
      <c r="D75" s="492"/>
      <c r="E75" s="492"/>
      <c r="F75" s="492"/>
      <c r="G75" s="492"/>
      <c r="H75" s="492"/>
      <c r="I75" s="492"/>
      <c r="J75" s="492"/>
      <c r="K75" s="492"/>
      <c r="L75" s="492"/>
      <c r="M75" s="492"/>
      <c r="N75" s="798"/>
    </row>
    <row r="76" spans="1:22" x14ac:dyDescent="0.2">
      <c r="A76" s="507"/>
      <c r="B76" s="737"/>
      <c r="C76" s="519"/>
      <c r="D76" s="787"/>
      <c r="E76" s="787"/>
      <c r="F76" s="787"/>
      <c r="G76" s="787"/>
      <c r="H76" s="787"/>
      <c r="I76" s="787"/>
      <c r="J76" s="787"/>
      <c r="K76" s="492"/>
      <c r="L76" s="492"/>
      <c r="M76" s="492"/>
      <c r="N76" s="798"/>
    </row>
    <row r="77" spans="1:22" x14ac:dyDescent="0.2">
      <c r="A77" s="507"/>
      <c r="B77" s="737"/>
      <c r="C77" s="519"/>
      <c r="D77" s="492"/>
      <c r="E77" s="492"/>
      <c r="F77" s="492"/>
      <c r="G77" s="492"/>
      <c r="H77" s="492"/>
      <c r="I77" s="492"/>
      <c r="J77" s="492"/>
      <c r="K77" s="492"/>
      <c r="L77" s="492"/>
      <c r="M77" s="492"/>
      <c r="N77" s="798"/>
    </row>
    <row r="78" spans="1:22" x14ac:dyDescent="0.2">
      <c r="A78" s="507"/>
      <c r="B78" s="737"/>
      <c r="C78" s="519"/>
      <c r="D78" s="492"/>
      <c r="E78" s="492"/>
      <c r="F78" s="492"/>
      <c r="G78" s="492"/>
      <c r="H78" s="492"/>
      <c r="I78" s="492"/>
      <c r="J78" s="492"/>
      <c r="K78" s="492"/>
      <c r="L78" s="492"/>
      <c r="M78" s="492"/>
      <c r="N78" s="798"/>
    </row>
    <row r="79" spans="1:22" x14ac:dyDescent="0.2">
      <c r="A79" s="507"/>
      <c r="B79" s="737"/>
      <c r="C79" s="519"/>
      <c r="D79" s="492"/>
      <c r="E79" s="492"/>
      <c r="F79" s="492"/>
      <c r="G79" s="492"/>
      <c r="H79" s="492"/>
      <c r="I79" s="492"/>
      <c r="J79" s="492"/>
      <c r="K79" s="492"/>
      <c r="L79" s="492"/>
      <c r="M79" s="492"/>
      <c r="N79" s="798"/>
    </row>
    <row r="80" spans="1:22" x14ac:dyDescent="0.2">
      <c r="A80" s="507"/>
      <c r="B80" s="737"/>
      <c r="C80" s="519"/>
      <c r="D80" s="492"/>
      <c r="E80" s="492"/>
      <c r="F80" s="492"/>
      <c r="G80" s="492"/>
      <c r="H80" s="492"/>
      <c r="I80" s="492"/>
      <c r="J80" s="492"/>
      <c r="K80" s="492"/>
      <c r="L80" s="492"/>
      <c r="M80" s="492"/>
      <c r="N80" s="798"/>
    </row>
    <row r="81" spans="1:14" x14ac:dyDescent="0.2">
      <c r="A81" s="507"/>
      <c r="B81" s="737"/>
      <c r="C81" s="519"/>
      <c r="D81" s="492"/>
      <c r="E81" s="492"/>
      <c r="F81" s="492"/>
      <c r="G81" s="492"/>
      <c r="H81" s="492"/>
      <c r="I81" s="492"/>
      <c r="J81" s="492"/>
      <c r="K81" s="492"/>
      <c r="L81" s="492"/>
      <c r="M81" s="492"/>
      <c r="N81" s="798"/>
    </row>
    <row r="82" spans="1:14" x14ac:dyDescent="0.2">
      <c r="A82" s="507"/>
      <c r="B82" s="737"/>
      <c r="C82" s="519"/>
      <c r="D82" s="492"/>
      <c r="E82" s="492"/>
      <c r="F82" s="492"/>
      <c r="G82" s="492"/>
      <c r="H82" s="492"/>
      <c r="I82" s="492"/>
      <c r="J82" s="492"/>
      <c r="K82" s="492"/>
      <c r="L82" s="492"/>
      <c r="M82" s="492"/>
      <c r="N82" s="798"/>
    </row>
    <row r="83" spans="1:14" x14ac:dyDescent="0.2">
      <c r="A83" s="507"/>
      <c r="B83" s="737"/>
      <c r="C83" s="519"/>
      <c r="D83" s="492"/>
      <c r="E83" s="492"/>
      <c r="F83" s="492"/>
      <c r="G83" s="492"/>
      <c r="H83" s="492"/>
      <c r="I83" s="492"/>
      <c r="J83" s="492"/>
      <c r="K83" s="492"/>
      <c r="L83" s="492"/>
      <c r="M83" s="492"/>
      <c r="N83" s="798"/>
    </row>
    <row r="84" spans="1:14" x14ac:dyDescent="0.2">
      <c r="A84" s="507"/>
      <c r="B84" s="737"/>
      <c r="C84" s="491"/>
      <c r="D84" s="492"/>
      <c r="E84" s="492"/>
      <c r="F84" s="491"/>
      <c r="G84" s="491"/>
      <c r="H84" s="491"/>
      <c r="I84" s="492"/>
      <c r="J84" s="492"/>
      <c r="K84" s="492"/>
      <c r="L84" s="491"/>
      <c r="M84" s="492"/>
      <c r="N84" s="798"/>
    </row>
    <row r="85" spans="1:14" x14ac:dyDescent="0.2">
      <c r="A85" s="507"/>
      <c r="B85" s="737"/>
      <c r="C85" s="491"/>
      <c r="D85" s="492"/>
      <c r="E85" s="492"/>
      <c r="F85" s="491"/>
      <c r="G85" s="491"/>
      <c r="H85" s="491"/>
      <c r="I85" s="492"/>
      <c r="J85" s="492"/>
      <c r="K85" s="492"/>
      <c r="L85" s="491"/>
      <c r="M85" s="492"/>
      <c r="N85" s="798"/>
    </row>
    <row r="86" spans="1:14" x14ac:dyDescent="0.2">
      <c r="A86" s="507"/>
      <c r="B86" s="737"/>
      <c r="C86" s="491"/>
      <c r="D86" s="492"/>
      <c r="E86" s="492"/>
      <c r="F86" s="491"/>
      <c r="G86" s="491"/>
      <c r="H86" s="491"/>
      <c r="I86" s="492"/>
      <c r="J86" s="492"/>
      <c r="K86" s="492"/>
      <c r="L86" s="491"/>
      <c r="M86" s="492"/>
      <c r="N86" s="798"/>
    </row>
    <row r="87" spans="1:14" x14ac:dyDescent="0.2">
      <c r="A87" s="507"/>
      <c r="B87" s="737"/>
      <c r="C87" s="491"/>
      <c r="D87" s="492"/>
      <c r="E87" s="492"/>
      <c r="F87" s="491"/>
      <c r="G87" s="491"/>
      <c r="H87" s="491"/>
      <c r="I87" s="492"/>
      <c r="J87" s="492"/>
      <c r="K87" s="492"/>
      <c r="L87" s="491"/>
      <c r="M87" s="492"/>
      <c r="N87" s="798"/>
    </row>
    <row r="88" spans="1:14" x14ac:dyDescent="0.2">
      <c r="A88" s="507"/>
      <c r="B88" s="737"/>
      <c r="C88" s="491"/>
      <c r="D88" s="492"/>
      <c r="E88" s="492"/>
      <c r="F88" s="491"/>
      <c r="G88" s="491"/>
      <c r="H88" s="491"/>
      <c r="I88" s="492"/>
      <c r="J88" s="492"/>
      <c r="K88" s="492"/>
      <c r="L88" s="491"/>
      <c r="M88" s="492"/>
      <c r="N88" s="798"/>
    </row>
    <row r="89" spans="1:14" x14ac:dyDescent="0.2">
      <c r="A89" s="507"/>
      <c r="B89" s="737"/>
      <c r="C89" s="491"/>
      <c r="D89" s="492"/>
      <c r="E89" s="492"/>
      <c r="F89" s="491"/>
      <c r="G89" s="491"/>
      <c r="H89" s="491"/>
      <c r="I89" s="492"/>
      <c r="J89" s="492"/>
      <c r="K89" s="492"/>
      <c r="L89" s="491"/>
      <c r="M89" s="492"/>
      <c r="N89" s="798"/>
    </row>
    <row r="90" spans="1:14" x14ac:dyDescent="0.2">
      <c r="A90" s="507"/>
      <c r="B90" s="737"/>
      <c r="C90" s="491"/>
      <c r="D90" s="492"/>
      <c r="E90" s="492"/>
      <c r="F90" s="491"/>
      <c r="G90" s="491"/>
      <c r="H90" s="491"/>
      <c r="I90" s="492"/>
      <c r="J90" s="492"/>
      <c r="K90" s="492"/>
      <c r="L90" s="491"/>
      <c r="M90" s="492"/>
      <c r="N90" s="798"/>
    </row>
  </sheetData>
  <autoFilter ref="A14:AC58"/>
  <mergeCells count="12">
    <mergeCell ref="B58:G58"/>
    <mergeCell ref="B13:G13"/>
    <mergeCell ref="A3:G3"/>
    <mergeCell ref="B4:G4"/>
    <mergeCell ref="A1:G1"/>
    <mergeCell ref="A2:G2"/>
    <mergeCell ref="I12:R12"/>
    <mergeCell ref="S12:AB12"/>
    <mergeCell ref="I13:M13"/>
    <mergeCell ref="N13:R13"/>
    <mergeCell ref="S13:W13"/>
    <mergeCell ref="X13:AB13"/>
  </mergeCells>
  <printOptions horizontalCentered="1"/>
  <pageMargins left="0.74803149606299213" right="0.39370078740157483" top="0.74803149606299213" bottom="3.9370078740157481" header="0.51181102362204722" footer="3.5433070866141736"/>
  <pageSetup paperSize="9" scale="98" firstPageNumber="27" orientation="portrait" blackAndWhite="1" useFirstPageNumber="1" r:id="rId1"/>
  <headerFooter alignWithMargins="0">
    <oddHeader xml:space="preserve">&amp;C   </oddHeader>
    <oddFooter>&amp;C&amp;"Times New Roman,Bold"&amp;P</oddFooter>
  </headerFooter>
  <rowBreaks count="1" manualBreakCount="1">
    <brk id="35" max="6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7" transitionEvaluation="1">
    <tabColor rgb="FF92D050"/>
  </sheetPr>
  <dimension ref="A1:AC829"/>
  <sheetViews>
    <sheetView view="pageBreakPreview" topLeftCell="A37" zoomScaleSheetLayoutView="100" workbookViewId="0">
      <selection activeCell="K67" sqref="K67"/>
    </sheetView>
  </sheetViews>
  <sheetFormatPr defaultColWidth="12.42578125" defaultRowHeight="12.75" x14ac:dyDescent="0.2"/>
  <cols>
    <col min="1" max="1" width="6.42578125" style="800" customWidth="1"/>
    <col min="2" max="2" width="8.140625" style="801" customWidth="1"/>
    <col min="3" max="3" width="34.5703125" style="366" customWidth="1"/>
    <col min="4" max="4" width="8.5703125" style="366" customWidth="1"/>
    <col min="5" max="5" width="9.42578125" style="603" customWidth="1"/>
    <col min="6" max="6" width="10.85546875" style="366" bestFit="1" customWidth="1"/>
    <col min="7" max="7" width="8.5703125" style="366" customWidth="1"/>
    <col min="8" max="8" width="4" style="366" customWidth="1"/>
    <col min="9" max="9" width="8.5703125" style="603" customWidth="1"/>
    <col min="10" max="10" width="8.42578125" style="603" customWidth="1"/>
    <col min="11" max="11" width="8.5703125" style="366" customWidth="1"/>
    <col min="12" max="12" width="9.140625" style="366" customWidth="1"/>
    <col min="13" max="13" width="8.42578125" style="366" customWidth="1"/>
    <col min="14" max="21" width="4.85546875" style="366" customWidth="1"/>
    <col min="22" max="22" width="8.28515625" style="366" customWidth="1"/>
    <col min="23" max="23" width="16.7109375" style="366" customWidth="1"/>
    <col min="24" max="24" width="4.85546875" style="366" customWidth="1"/>
    <col min="25" max="16384" width="12.42578125" style="366"/>
  </cols>
  <sheetData>
    <row r="1" spans="1:29" ht="13.5" customHeight="1" x14ac:dyDescent="0.2">
      <c r="A1" s="2054" t="s">
        <v>184</v>
      </c>
      <c r="B1" s="2054"/>
      <c r="C1" s="2054"/>
      <c r="D1" s="2054"/>
      <c r="E1" s="2054"/>
      <c r="F1" s="2054"/>
      <c r="G1" s="2054"/>
      <c r="H1" s="1245"/>
      <c r="I1" s="1116"/>
      <c r="J1" s="1116"/>
      <c r="K1" s="1116"/>
      <c r="L1" s="1116"/>
      <c r="M1" s="1116"/>
    </row>
    <row r="2" spans="1:29" ht="13.5" customHeight="1" x14ac:dyDescent="0.2">
      <c r="A2" s="2054" t="s">
        <v>183</v>
      </c>
      <c r="B2" s="2054"/>
      <c r="C2" s="2054"/>
      <c r="D2" s="2054"/>
      <c r="E2" s="2054"/>
      <c r="F2" s="2054"/>
      <c r="G2" s="2054"/>
      <c r="H2" s="1245"/>
      <c r="I2" s="1116"/>
      <c r="J2" s="1116"/>
      <c r="K2" s="1116"/>
      <c r="L2" s="1116"/>
      <c r="M2" s="1116"/>
    </row>
    <row r="3" spans="1:29" ht="15.75" customHeight="1" x14ac:dyDescent="0.2">
      <c r="A3" s="1992" t="s">
        <v>599</v>
      </c>
      <c r="B3" s="1992"/>
      <c r="C3" s="1992"/>
      <c r="D3" s="1992"/>
      <c r="E3" s="1992"/>
      <c r="F3" s="1992"/>
      <c r="G3" s="1992"/>
      <c r="H3" s="1242"/>
      <c r="I3" s="1179"/>
      <c r="J3" s="1179"/>
      <c r="K3" s="1178"/>
      <c r="L3" s="1178"/>
      <c r="M3" s="1178"/>
    </row>
    <row r="4" spans="1:29" ht="7.15" customHeight="1" x14ac:dyDescent="0.25">
      <c r="A4" s="34"/>
      <c r="B4" s="1993"/>
      <c r="C4" s="1993"/>
      <c r="D4" s="1993"/>
      <c r="E4" s="1993"/>
      <c r="F4" s="1993"/>
      <c r="G4" s="1993"/>
      <c r="H4" s="1243"/>
      <c r="I4" s="1179"/>
      <c r="J4" s="1179"/>
      <c r="K4" s="1178"/>
      <c r="L4" s="1178"/>
      <c r="M4" s="1178"/>
    </row>
    <row r="5" spans="1:29" ht="13.5" customHeight="1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33"/>
      <c r="I5" s="1179"/>
      <c r="J5" s="1179"/>
      <c r="K5" s="1178"/>
      <c r="L5" s="1178"/>
      <c r="M5" s="1178"/>
    </row>
    <row r="6" spans="1:29" x14ac:dyDescent="0.2">
      <c r="A6" s="34"/>
      <c r="B6" s="38" t="s">
        <v>9</v>
      </c>
      <c r="C6" s="30" t="s">
        <v>10</v>
      </c>
      <c r="D6" s="39" t="s">
        <v>61</v>
      </c>
      <c r="E6" s="32">
        <v>183490</v>
      </c>
      <c r="F6" s="1329">
        <v>0</v>
      </c>
      <c r="G6" s="32">
        <f>SUM(E6:F6)</f>
        <v>183490</v>
      </c>
      <c r="H6" s="32"/>
      <c r="I6" s="1179"/>
      <c r="J6" s="1179"/>
      <c r="K6" s="1178"/>
      <c r="L6" s="1178"/>
      <c r="M6" s="1178"/>
    </row>
    <row r="7" spans="1:29" ht="13.5" x14ac:dyDescent="0.25">
      <c r="A7" s="34"/>
      <c r="B7" s="38"/>
      <c r="C7" s="30"/>
      <c r="D7" s="1197" t="s">
        <v>83</v>
      </c>
      <c r="E7" s="32">
        <v>134879</v>
      </c>
      <c r="F7" s="1329"/>
      <c r="G7" s="32">
        <f>SUM(E7:F7)</f>
        <v>134879</v>
      </c>
      <c r="H7" s="32"/>
      <c r="I7" s="1179"/>
      <c r="J7" s="1179"/>
      <c r="K7" s="1178"/>
      <c r="L7" s="1178"/>
      <c r="M7" s="1178"/>
    </row>
    <row r="8" spans="1:29" ht="13.5" customHeight="1" x14ac:dyDescent="0.2">
      <c r="A8" s="34"/>
      <c r="B8" s="38" t="s">
        <v>11</v>
      </c>
      <c r="C8" s="40" t="s">
        <v>12</v>
      </c>
      <c r="D8" s="41"/>
      <c r="E8" s="33"/>
      <c r="F8" s="1251"/>
      <c r="G8" s="33"/>
      <c r="H8" s="33"/>
      <c r="I8" s="1179"/>
      <c r="J8" s="1179"/>
      <c r="K8" s="1178"/>
      <c r="L8" s="1178"/>
      <c r="M8" s="1178"/>
    </row>
    <row r="9" spans="1:29" ht="13.5" customHeight="1" x14ac:dyDescent="0.2">
      <c r="A9" s="34"/>
      <c r="B9" s="38"/>
      <c r="C9" s="40" t="s">
        <v>118</v>
      </c>
      <c r="D9" s="41" t="s">
        <v>61</v>
      </c>
      <c r="E9" s="33">
        <f>G42</f>
        <v>8130</v>
      </c>
      <c r="F9" s="1655">
        <v>0</v>
      </c>
      <c r="G9" s="33">
        <f>SUM(E9:F9)</f>
        <v>8130</v>
      </c>
      <c r="H9" s="33"/>
      <c r="I9" s="616"/>
      <c r="J9" s="616"/>
      <c r="K9" s="819"/>
      <c r="L9" s="819"/>
      <c r="M9" s="819"/>
    </row>
    <row r="10" spans="1:29" ht="13.5" customHeight="1" x14ac:dyDescent="0.2">
      <c r="A10" s="34"/>
      <c r="B10" s="42" t="s">
        <v>60</v>
      </c>
      <c r="C10" s="30" t="s">
        <v>26</v>
      </c>
      <c r="D10" s="43" t="s">
        <v>61</v>
      </c>
      <c r="E10" s="44">
        <f>SUM(E6:E9)</f>
        <v>326499</v>
      </c>
      <c r="F10" s="1330">
        <f>SUM(F6:F9)</f>
        <v>0</v>
      </c>
      <c r="G10" s="44">
        <f>SUM(E10:F10)</f>
        <v>326499</v>
      </c>
      <c r="H10" s="32"/>
      <c r="I10" s="616"/>
      <c r="J10" s="616"/>
      <c r="K10" s="616"/>
      <c r="L10" s="616"/>
      <c r="M10" s="616"/>
    </row>
    <row r="11" spans="1:29" ht="13.5" customHeight="1" x14ac:dyDescent="0.2">
      <c r="A11" s="34"/>
      <c r="B11" s="38"/>
      <c r="C11" s="30"/>
      <c r="D11" s="31"/>
      <c r="E11" s="31"/>
      <c r="F11" s="39"/>
      <c r="G11" s="31"/>
      <c r="H11" s="31"/>
      <c r="I11" s="616"/>
      <c r="J11" s="616"/>
      <c r="K11" s="616"/>
      <c r="L11" s="616"/>
      <c r="M11" s="616"/>
      <c r="N11" s="802"/>
    </row>
    <row r="12" spans="1:29" ht="13.5" customHeight="1" x14ac:dyDescent="0.2">
      <c r="A12" s="34"/>
      <c r="B12" s="38" t="s">
        <v>27</v>
      </c>
      <c r="C12" s="30" t="s">
        <v>28</v>
      </c>
      <c r="D12" s="30"/>
      <c r="E12" s="30"/>
      <c r="F12" s="45"/>
      <c r="G12" s="30"/>
      <c r="H12" s="30"/>
      <c r="I12" s="1995"/>
      <c r="J12" s="1995"/>
      <c r="K12" s="1995"/>
      <c r="L12" s="1995"/>
      <c r="M12" s="1995"/>
      <c r="N12" s="1995"/>
      <c r="O12" s="1995"/>
      <c r="P12" s="1995"/>
      <c r="Q12" s="1995"/>
      <c r="R12" s="1995"/>
      <c r="S12" s="1995"/>
      <c r="T12" s="1995"/>
      <c r="U12" s="1995"/>
      <c r="V12" s="1995"/>
      <c r="W12" s="1995"/>
      <c r="X12" s="1996"/>
      <c r="Y12" s="1996"/>
      <c r="Z12" s="1996"/>
      <c r="AA12" s="1996"/>
      <c r="AB12" s="1996"/>
      <c r="AC12" s="1"/>
    </row>
    <row r="13" spans="1:29" s="545" customFormat="1" ht="13.5" thickBot="1" x14ac:dyDescent="0.25">
      <c r="A13" s="46"/>
      <c r="B13" s="1994" t="s">
        <v>112</v>
      </c>
      <c r="C13" s="1994"/>
      <c r="D13" s="1994"/>
      <c r="E13" s="1994"/>
      <c r="F13" s="1994"/>
      <c r="G13" s="1994"/>
      <c r="H13" s="1244"/>
      <c r="I13" s="1997"/>
      <c r="J13" s="1997"/>
      <c r="K13" s="1997"/>
      <c r="L13" s="1997"/>
      <c r="M13" s="1997"/>
      <c r="N13" s="1997"/>
      <c r="O13" s="1997"/>
      <c r="P13" s="1997"/>
      <c r="Q13" s="1997"/>
      <c r="R13" s="1997"/>
      <c r="S13" s="1997"/>
      <c r="T13" s="1997"/>
      <c r="U13" s="1997"/>
      <c r="V13" s="1997"/>
      <c r="W13" s="1997"/>
      <c r="X13" s="1991"/>
      <c r="Y13" s="1991"/>
      <c r="Z13" s="1991"/>
      <c r="AA13" s="1991"/>
      <c r="AB13" s="1991"/>
      <c r="AC13" s="1"/>
    </row>
    <row r="14" spans="1:29" s="545" customFormat="1" ht="14.25" thickTop="1" thickBot="1" x14ac:dyDescent="0.25">
      <c r="A14" s="46"/>
      <c r="B14" s="370"/>
      <c r="C14" s="370" t="s">
        <v>29</v>
      </c>
      <c r="D14" s="370"/>
      <c r="E14" s="370" t="s">
        <v>62</v>
      </c>
      <c r="F14" s="370" t="s">
        <v>123</v>
      </c>
      <c r="G14" s="47" t="s">
        <v>121</v>
      </c>
      <c r="H14" s="33"/>
      <c r="I14" s="114"/>
      <c r="J14" s="114"/>
      <c r="K14" s="114"/>
      <c r="L14" s="114"/>
      <c r="M14" s="115"/>
      <c r="N14" s="114"/>
      <c r="O14" s="114"/>
      <c r="P14" s="114"/>
      <c r="Q14" s="114"/>
      <c r="R14" s="115"/>
      <c r="S14" s="114"/>
      <c r="T14" s="114"/>
      <c r="U14" s="114"/>
      <c r="V14" s="114"/>
      <c r="W14" s="115"/>
      <c r="X14" s="116"/>
      <c r="Y14" s="116"/>
      <c r="Z14" s="116"/>
      <c r="AA14" s="116"/>
      <c r="AB14" s="322"/>
      <c r="AC14" s="1"/>
    </row>
    <row r="15" spans="1:29" ht="15" customHeight="1" thickTop="1" x14ac:dyDescent="0.2">
      <c r="A15" s="804"/>
      <c r="B15" s="805"/>
      <c r="C15" s="1773" t="s">
        <v>63</v>
      </c>
      <c r="D15" s="625"/>
      <c r="E15" s="625"/>
      <c r="F15" s="625"/>
      <c r="G15" s="625"/>
      <c r="H15" s="625"/>
      <c r="I15" s="366"/>
      <c r="J15" s="366"/>
    </row>
    <row r="16" spans="1:29" ht="15" customHeight="1" x14ac:dyDescent="0.2">
      <c r="A16" s="800" t="s">
        <v>64</v>
      </c>
      <c r="B16" s="806">
        <v>2014</v>
      </c>
      <c r="C16" s="807" t="s">
        <v>173</v>
      </c>
      <c r="D16" s="603"/>
      <c r="F16" s="603"/>
      <c r="G16" s="603"/>
      <c r="H16" s="603"/>
      <c r="I16" s="366"/>
      <c r="J16" s="366"/>
    </row>
    <row r="17" spans="1:27" ht="15" customHeight="1" x14ac:dyDescent="0.2">
      <c r="B17" s="809">
        <v>0.105</v>
      </c>
      <c r="C17" s="807" t="s">
        <v>185</v>
      </c>
      <c r="D17" s="611"/>
      <c r="E17" s="611"/>
      <c r="F17" s="611"/>
      <c r="G17" s="611"/>
      <c r="H17" s="611"/>
      <c r="I17" s="366"/>
      <c r="J17" s="366"/>
    </row>
    <row r="18" spans="1:27" ht="15" customHeight="1" x14ac:dyDescent="0.2">
      <c r="A18" s="804"/>
      <c r="B18" s="805">
        <v>63</v>
      </c>
      <c r="C18" s="608" t="s">
        <v>186</v>
      </c>
      <c r="D18" s="611"/>
      <c r="E18" s="611"/>
      <c r="F18" s="611"/>
      <c r="G18" s="611"/>
      <c r="H18" s="611"/>
      <c r="I18" s="366"/>
      <c r="J18" s="366"/>
    </row>
    <row r="19" spans="1:27" ht="15" customHeight="1" x14ac:dyDescent="0.2">
      <c r="A19" s="1380"/>
      <c r="B19" s="50" t="s">
        <v>137</v>
      </c>
      <c r="C19" s="608" t="s">
        <v>68</v>
      </c>
      <c r="D19" s="811"/>
      <c r="E19" s="564">
        <v>0</v>
      </c>
      <c r="F19" s="810">
        <v>600</v>
      </c>
      <c r="G19" s="610">
        <f>SUM(E19:F19)</f>
        <v>600</v>
      </c>
      <c r="H19" s="1404" t="s">
        <v>620</v>
      </c>
      <c r="I19" s="366"/>
      <c r="J19" s="366"/>
    </row>
    <row r="20" spans="1:27" ht="15" customHeight="1" x14ac:dyDescent="0.2">
      <c r="A20" s="1380"/>
      <c r="B20" s="50" t="s">
        <v>138</v>
      </c>
      <c r="C20" s="608" t="s">
        <v>114</v>
      </c>
      <c r="D20" s="811"/>
      <c r="E20" s="564">
        <v>0</v>
      </c>
      <c r="F20" s="811">
        <v>800</v>
      </c>
      <c r="G20" s="607">
        <f>SUM(E20:F20)</f>
        <v>800</v>
      </c>
      <c r="H20" s="1117" t="s">
        <v>622</v>
      </c>
      <c r="I20" s="366"/>
      <c r="J20" s="366"/>
    </row>
    <row r="21" spans="1:27" ht="15" customHeight="1" x14ac:dyDescent="0.2">
      <c r="A21" s="1380" t="s">
        <v>60</v>
      </c>
      <c r="B21" s="56">
        <v>63</v>
      </c>
      <c r="C21" s="608" t="s">
        <v>186</v>
      </c>
      <c r="D21" s="811"/>
      <c r="E21" s="567">
        <f>SUM(E19:E20)</f>
        <v>0</v>
      </c>
      <c r="F21" s="812">
        <f>SUM(F19:F20)</f>
        <v>1400</v>
      </c>
      <c r="G21" s="812">
        <f>SUM(G19:G20)</f>
        <v>1400</v>
      </c>
      <c r="H21" s="1405"/>
      <c r="I21" s="366"/>
      <c r="J21" s="366"/>
    </row>
    <row r="22" spans="1:27" ht="14.25" customHeight="1" x14ac:dyDescent="0.2">
      <c r="A22" s="1648"/>
      <c r="B22" s="56"/>
      <c r="C22" s="608"/>
      <c r="D22" s="811"/>
      <c r="E22" s="572"/>
      <c r="F22" s="811"/>
      <c r="G22" s="811"/>
      <c r="H22" s="1405"/>
      <c r="I22" s="366"/>
      <c r="J22" s="366"/>
    </row>
    <row r="23" spans="1:27" ht="28.5" customHeight="1" x14ac:dyDescent="0.2">
      <c r="A23" s="1380"/>
      <c r="B23" s="56">
        <v>67</v>
      </c>
      <c r="C23" s="608" t="s">
        <v>379</v>
      </c>
      <c r="D23" s="983"/>
      <c r="E23" s="611"/>
      <c r="F23" s="611"/>
      <c r="G23" s="611"/>
      <c r="H23" s="803"/>
      <c r="I23" s="366"/>
      <c r="J23" s="366"/>
    </row>
    <row r="24" spans="1:27" ht="15" customHeight="1" x14ac:dyDescent="0.2">
      <c r="A24" s="1380"/>
      <c r="B24" s="50" t="s">
        <v>254</v>
      </c>
      <c r="C24" s="608" t="s">
        <v>68</v>
      </c>
      <c r="D24" s="571"/>
      <c r="E24" s="564">
        <v>0</v>
      </c>
      <c r="F24" s="565">
        <v>680</v>
      </c>
      <c r="G24" s="607">
        <f t="shared" ref="G24:G25" si="0">SUM(E24:F24)</f>
        <v>680</v>
      </c>
      <c r="H24" s="1117" t="s">
        <v>620</v>
      </c>
      <c r="I24" s="366"/>
      <c r="J24" s="366"/>
    </row>
    <row r="25" spans="1:27" ht="15" customHeight="1" x14ac:dyDescent="0.2">
      <c r="A25" s="1949"/>
      <c r="B25" s="50" t="s">
        <v>255</v>
      </c>
      <c r="C25" s="608" t="s">
        <v>114</v>
      </c>
      <c r="D25" s="571"/>
      <c r="E25" s="564">
        <v>0</v>
      </c>
      <c r="F25" s="565">
        <v>2650</v>
      </c>
      <c r="G25" s="607">
        <f t="shared" si="0"/>
        <v>2650</v>
      </c>
      <c r="H25" s="1117" t="s">
        <v>622</v>
      </c>
      <c r="I25" s="366"/>
      <c r="J25" s="366"/>
      <c r="V25" s="1961"/>
      <c r="AA25" s="1961"/>
    </row>
    <row r="26" spans="1:27" ht="28.15" customHeight="1" x14ac:dyDescent="0.2">
      <c r="A26" s="1380" t="s">
        <v>60</v>
      </c>
      <c r="B26" s="56">
        <v>67</v>
      </c>
      <c r="C26" s="608" t="s">
        <v>380</v>
      </c>
      <c r="D26" s="571"/>
      <c r="E26" s="567">
        <f>SUM(E24:E25)</f>
        <v>0</v>
      </c>
      <c r="F26" s="812">
        <f>SUM(F24:F25)</f>
        <v>3330</v>
      </c>
      <c r="G26" s="812">
        <f>SUM(G24:G25)</f>
        <v>3330</v>
      </c>
      <c r="H26" s="1405"/>
      <c r="I26" s="366"/>
      <c r="J26" s="366"/>
    </row>
    <row r="27" spans="1:27" x14ac:dyDescent="0.2">
      <c r="A27" s="1380"/>
      <c r="B27" s="56"/>
      <c r="C27" s="608"/>
      <c r="D27" s="811"/>
      <c r="E27" s="572"/>
      <c r="F27" s="811"/>
      <c r="G27" s="811"/>
      <c r="H27" s="1405"/>
      <c r="I27" s="366"/>
      <c r="J27" s="366"/>
    </row>
    <row r="28" spans="1:27" ht="15" customHeight="1" x14ac:dyDescent="0.2">
      <c r="A28" s="1380"/>
      <c r="B28" s="56">
        <v>68</v>
      </c>
      <c r="C28" s="608" t="s">
        <v>381</v>
      </c>
      <c r="D28" s="983"/>
      <c r="E28" s="611"/>
      <c r="F28" s="611"/>
      <c r="G28" s="611"/>
      <c r="H28" s="803"/>
      <c r="I28" s="366"/>
      <c r="J28" s="366"/>
    </row>
    <row r="29" spans="1:27" ht="15" customHeight="1" x14ac:dyDescent="0.2">
      <c r="A29" s="1380"/>
      <c r="B29" s="50" t="s">
        <v>293</v>
      </c>
      <c r="C29" s="608" t="s">
        <v>68</v>
      </c>
      <c r="D29" s="571"/>
      <c r="E29" s="564">
        <v>0</v>
      </c>
      <c r="F29" s="565">
        <v>600</v>
      </c>
      <c r="G29" s="571">
        <f t="shared" ref="G29:G30" si="1">SUM(E29:F29)</f>
        <v>600</v>
      </c>
      <c r="H29" s="1407" t="s">
        <v>620</v>
      </c>
      <c r="I29" s="366"/>
      <c r="J29" s="366"/>
    </row>
    <row r="30" spans="1:27" ht="15" customHeight="1" x14ac:dyDescent="0.2">
      <c r="A30" s="1949"/>
      <c r="B30" s="50" t="s">
        <v>294</v>
      </c>
      <c r="C30" s="608" t="s">
        <v>114</v>
      </c>
      <c r="D30" s="571"/>
      <c r="E30" s="564">
        <v>0</v>
      </c>
      <c r="F30" s="571">
        <v>800</v>
      </c>
      <c r="G30" s="571">
        <f t="shared" si="1"/>
        <v>800</v>
      </c>
      <c r="H30" s="1406" t="s">
        <v>622</v>
      </c>
      <c r="I30" s="366"/>
      <c r="J30" s="366"/>
    </row>
    <row r="31" spans="1:27" ht="15" customHeight="1" x14ac:dyDescent="0.2">
      <c r="A31" s="1380" t="s">
        <v>60</v>
      </c>
      <c r="B31" s="805">
        <v>68</v>
      </c>
      <c r="C31" s="608" t="s">
        <v>381</v>
      </c>
      <c r="D31" s="571"/>
      <c r="E31" s="567">
        <f>SUM(E29:E30)</f>
        <v>0</v>
      </c>
      <c r="F31" s="568">
        <f>SUM(F29:F30)</f>
        <v>1400</v>
      </c>
      <c r="G31" s="568">
        <f>SUM(G29:G30)</f>
        <v>1400</v>
      </c>
      <c r="H31" s="1406"/>
      <c r="I31" s="366"/>
      <c r="J31" s="366"/>
    </row>
    <row r="32" spans="1:27" ht="15" customHeight="1" x14ac:dyDescent="0.2">
      <c r="A32" s="1763" t="s">
        <v>60</v>
      </c>
      <c r="B32" s="1764">
        <v>0.105</v>
      </c>
      <c r="C32" s="1765" t="s">
        <v>185</v>
      </c>
      <c r="D32" s="817"/>
      <c r="E32" s="1357">
        <f>E21+E26+E31</f>
        <v>0</v>
      </c>
      <c r="F32" s="568">
        <f>F21+F26+F31</f>
        <v>6130</v>
      </c>
      <c r="G32" s="568">
        <f>G21+G26+G31</f>
        <v>6130</v>
      </c>
      <c r="H32" s="1406"/>
      <c r="I32" s="366"/>
      <c r="J32" s="366"/>
    </row>
    <row r="33" spans="1:13" x14ac:dyDescent="0.2">
      <c r="A33" s="1380"/>
      <c r="B33" s="814"/>
      <c r="C33" s="815"/>
      <c r="D33" s="607"/>
      <c r="E33" s="607"/>
      <c r="F33" s="607"/>
      <c r="G33" s="607"/>
      <c r="H33" s="1117"/>
      <c r="I33" s="366"/>
      <c r="J33" s="366"/>
    </row>
    <row r="34" spans="1:13" ht="14.65" customHeight="1" x14ac:dyDescent="0.2">
      <c r="A34" s="1380"/>
      <c r="B34" s="816">
        <v>0.114</v>
      </c>
      <c r="C34" s="815" t="s">
        <v>382</v>
      </c>
      <c r="D34" s="607"/>
      <c r="E34" s="607"/>
      <c r="F34" s="607"/>
      <c r="G34" s="607"/>
      <c r="H34" s="1117"/>
      <c r="I34" s="366"/>
      <c r="J34" s="366"/>
    </row>
    <row r="35" spans="1:13" ht="14.65" customHeight="1" x14ac:dyDescent="0.2">
      <c r="A35" s="1380"/>
      <c r="B35" s="805">
        <v>67</v>
      </c>
      <c r="C35" s="608" t="s">
        <v>383</v>
      </c>
      <c r="D35" s="983"/>
      <c r="E35" s="611"/>
      <c r="F35" s="611"/>
      <c r="G35" s="611"/>
      <c r="H35" s="803"/>
      <c r="I35" s="366"/>
      <c r="J35" s="366"/>
    </row>
    <row r="36" spans="1:13" ht="14.65" customHeight="1" x14ac:dyDescent="0.2">
      <c r="A36" s="1380"/>
      <c r="B36" s="805">
        <v>70</v>
      </c>
      <c r="C36" s="608" t="s">
        <v>384</v>
      </c>
      <c r="D36" s="983"/>
      <c r="E36" s="611"/>
      <c r="F36" s="611"/>
      <c r="G36" s="611"/>
      <c r="H36" s="803"/>
      <c r="I36" s="366"/>
      <c r="J36" s="366"/>
    </row>
    <row r="37" spans="1:13" ht="14.65" customHeight="1" x14ac:dyDescent="0.2">
      <c r="A37" s="1380"/>
      <c r="B37" s="50" t="s">
        <v>385</v>
      </c>
      <c r="C37" s="608" t="s">
        <v>114</v>
      </c>
      <c r="D37" s="811"/>
      <c r="E37" s="564">
        <v>0</v>
      </c>
      <c r="F37" s="810">
        <v>2000</v>
      </c>
      <c r="G37" s="610">
        <f>SUM(E37:F37)</f>
        <v>2000</v>
      </c>
      <c r="H37" s="1404" t="s">
        <v>660</v>
      </c>
      <c r="I37" s="366"/>
      <c r="J37" s="366"/>
    </row>
    <row r="38" spans="1:13" ht="14.65" customHeight="1" x14ac:dyDescent="0.2">
      <c r="A38" s="1380" t="s">
        <v>60</v>
      </c>
      <c r="B38" s="805">
        <v>70</v>
      </c>
      <c r="C38" s="608" t="s">
        <v>384</v>
      </c>
      <c r="D38" s="571"/>
      <c r="E38" s="567">
        <f>SUM(E37:E37)</f>
        <v>0</v>
      </c>
      <c r="F38" s="568">
        <f>SUM(F37:F37)</f>
        <v>2000</v>
      </c>
      <c r="G38" s="568">
        <f>SUM(G37:G37)</f>
        <v>2000</v>
      </c>
      <c r="H38" s="1406"/>
      <c r="I38" s="366"/>
      <c r="J38" s="366"/>
    </row>
    <row r="39" spans="1:13" ht="14.65" customHeight="1" x14ac:dyDescent="0.2">
      <c r="A39" s="804" t="s">
        <v>60</v>
      </c>
      <c r="B39" s="805">
        <v>67</v>
      </c>
      <c r="C39" s="608" t="s">
        <v>383</v>
      </c>
      <c r="D39" s="811"/>
      <c r="E39" s="567">
        <f>E38</f>
        <v>0</v>
      </c>
      <c r="F39" s="568">
        <f t="shared" ref="F39:G39" si="2">F38</f>
        <v>2000</v>
      </c>
      <c r="G39" s="568">
        <f t="shared" si="2"/>
        <v>2000</v>
      </c>
      <c r="H39" s="1405"/>
      <c r="I39" s="366"/>
      <c r="J39" s="366"/>
    </row>
    <row r="40" spans="1:13" ht="14.65" customHeight="1" x14ac:dyDescent="0.2">
      <c r="A40" s="804" t="s">
        <v>60</v>
      </c>
      <c r="B40" s="816">
        <v>0.114</v>
      </c>
      <c r="C40" s="815" t="s">
        <v>382</v>
      </c>
      <c r="D40" s="811"/>
      <c r="E40" s="574">
        <f t="shared" ref="E40" si="3">E39</f>
        <v>0</v>
      </c>
      <c r="F40" s="575">
        <f t="shared" ref="F40:G40" si="4">F39</f>
        <v>2000</v>
      </c>
      <c r="G40" s="575">
        <f t="shared" si="4"/>
        <v>2000</v>
      </c>
      <c r="H40" s="1405"/>
      <c r="I40" s="366"/>
      <c r="J40" s="366"/>
    </row>
    <row r="41" spans="1:13" ht="14.65" customHeight="1" x14ac:dyDescent="0.2">
      <c r="A41" s="804" t="s">
        <v>60</v>
      </c>
      <c r="B41" s="814">
        <v>2014</v>
      </c>
      <c r="C41" s="818" t="s">
        <v>173</v>
      </c>
      <c r="D41" s="817"/>
      <c r="E41" s="567">
        <f>E40+E32</f>
        <v>0</v>
      </c>
      <c r="F41" s="568">
        <f>F40+F32</f>
        <v>8130</v>
      </c>
      <c r="G41" s="568">
        <f>G40+G32</f>
        <v>8130</v>
      </c>
      <c r="H41" s="1405"/>
      <c r="I41" s="366"/>
      <c r="J41" s="366"/>
    </row>
    <row r="42" spans="1:13" ht="14.65" customHeight="1" x14ac:dyDescent="0.2">
      <c r="A42" s="1772" t="s">
        <v>60</v>
      </c>
      <c r="B42" s="820"/>
      <c r="C42" s="821" t="s">
        <v>63</v>
      </c>
      <c r="D42" s="812"/>
      <c r="E42" s="567">
        <f>E41</f>
        <v>0</v>
      </c>
      <c r="F42" s="568">
        <f t="shared" ref="F42:G42" si="5">F41</f>
        <v>8130</v>
      </c>
      <c r="G42" s="568">
        <f t="shared" si="5"/>
        <v>8130</v>
      </c>
      <c r="H42" s="1408"/>
      <c r="I42" s="366"/>
      <c r="J42" s="366"/>
    </row>
    <row r="43" spans="1:13" s="819" customFormat="1" ht="14.65" customHeight="1" x14ac:dyDescent="0.2">
      <c r="A43" s="1763" t="s">
        <v>60</v>
      </c>
      <c r="B43" s="813"/>
      <c r="C43" s="1000" t="s">
        <v>61</v>
      </c>
      <c r="D43" s="817"/>
      <c r="E43" s="574">
        <f>E42</f>
        <v>0</v>
      </c>
      <c r="F43" s="575">
        <f t="shared" ref="F43:G43" si="6">F42</f>
        <v>8130</v>
      </c>
      <c r="G43" s="575">
        <f t="shared" si="6"/>
        <v>8130</v>
      </c>
      <c r="H43" s="1405"/>
      <c r="I43" s="366"/>
      <c r="J43" s="366"/>
    </row>
    <row r="44" spans="1:13" ht="18" customHeight="1" x14ac:dyDescent="0.2">
      <c r="A44" s="1756" t="s">
        <v>630</v>
      </c>
      <c r="B44" s="1757"/>
      <c r="C44" s="1757"/>
      <c r="D44" s="616"/>
      <c r="E44" s="616"/>
      <c r="F44" s="616"/>
      <c r="G44" s="616"/>
      <c r="H44" s="1403"/>
      <c r="I44" s="615"/>
      <c r="J44" s="616"/>
      <c r="K44" s="616"/>
      <c r="L44" s="616"/>
      <c r="M44" s="616"/>
    </row>
    <row r="45" spans="1:13" x14ac:dyDescent="0.2">
      <c r="A45" s="1214" t="s">
        <v>620</v>
      </c>
      <c r="B45" s="2053" t="s">
        <v>631</v>
      </c>
      <c r="C45" s="2053"/>
      <c r="D45" s="2053"/>
      <c r="E45" s="2053"/>
      <c r="F45" s="2053"/>
      <c r="G45" s="2053"/>
      <c r="H45" s="1403"/>
      <c r="I45" s="615"/>
      <c r="J45" s="616"/>
      <c r="K45" s="616"/>
      <c r="L45" s="616"/>
      <c r="M45" s="616"/>
    </row>
    <row r="46" spans="1:13" ht="27" customHeight="1" x14ac:dyDescent="0.2">
      <c r="A46" s="1214" t="s">
        <v>622</v>
      </c>
      <c r="B46" s="2053" t="s">
        <v>838</v>
      </c>
      <c r="C46" s="2053"/>
      <c r="D46" s="2053"/>
      <c r="E46" s="2053"/>
      <c r="F46" s="2053"/>
      <c r="G46" s="2053"/>
      <c r="H46" s="1403"/>
      <c r="I46" s="615"/>
      <c r="J46" s="616"/>
      <c r="K46" s="616"/>
      <c r="L46" s="616"/>
      <c r="M46" s="616"/>
    </row>
    <row r="47" spans="1:13" ht="29.25" customHeight="1" x14ac:dyDescent="0.2">
      <c r="A47" s="1214" t="s">
        <v>702</v>
      </c>
      <c r="B47" s="2053" t="s">
        <v>837</v>
      </c>
      <c r="C47" s="2053"/>
      <c r="D47" s="2053"/>
      <c r="E47" s="2053"/>
      <c r="F47" s="2053"/>
      <c r="G47" s="2053"/>
      <c r="H47" s="1403"/>
      <c r="I47" s="615"/>
      <c r="J47" s="616"/>
      <c r="K47" s="616"/>
      <c r="L47" s="616"/>
      <c r="M47" s="616"/>
    </row>
    <row r="48" spans="1:13" x14ac:dyDescent="0.2">
      <c r="A48" s="804"/>
      <c r="B48" s="805"/>
      <c r="C48" s="819"/>
      <c r="D48" s="1209"/>
      <c r="E48" s="1209"/>
      <c r="F48" s="616"/>
      <c r="G48" s="616"/>
      <c r="H48" s="616"/>
      <c r="I48" s="615"/>
      <c r="J48" s="616"/>
      <c r="K48" s="616"/>
      <c r="L48" s="616"/>
      <c r="M48" s="616"/>
    </row>
    <row r="49" spans="1:13" x14ac:dyDescent="0.2">
      <c r="A49" s="804"/>
      <c r="B49" s="805"/>
      <c r="C49" s="819"/>
      <c r="D49" s="1970"/>
      <c r="E49" s="1232"/>
      <c r="F49" s="1970"/>
      <c r="G49" s="1232"/>
      <c r="H49" s="1232"/>
      <c r="I49" s="604"/>
      <c r="J49" s="588"/>
      <c r="K49" s="616"/>
      <c r="L49" s="616"/>
      <c r="M49" s="616"/>
    </row>
    <row r="50" spans="1:13" x14ac:dyDescent="0.2">
      <c r="A50" s="804"/>
      <c r="B50" s="805"/>
      <c r="C50" s="819"/>
      <c r="D50" s="616"/>
      <c r="E50" s="616"/>
      <c r="F50" s="1209"/>
      <c r="G50" s="1209"/>
      <c r="H50" s="1209"/>
      <c r="I50" s="1204"/>
      <c r="J50" s="1209"/>
      <c r="K50" s="616"/>
      <c r="L50" s="616"/>
      <c r="M50" s="616"/>
    </row>
    <row r="51" spans="1:13" x14ac:dyDescent="0.2">
      <c r="A51" s="804"/>
      <c r="B51" s="805"/>
      <c r="C51" s="911"/>
      <c r="D51" s="616"/>
      <c r="E51" s="616"/>
      <c r="F51" s="1210"/>
      <c r="G51" s="1210"/>
      <c r="H51" s="1210"/>
      <c r="I51" s="586"/>
      <c r="J51" s="1210"/>
      <c r="K51" s="616"/>
      <c r="L51" s="616"/>
      <c r="M51" s="616"/>
    </row>
    <row r="52" spans="1:13" x14ac:dyDescent="0.2">
      <c r="A52" s="804"/>
      <c r="B52" s="805"/>
      <c r="C52" s="911"/>
      <c r="D52" s="616"/>
      <c r="E52" s="616"/>
      <c r="F52" s="616"/>
      <c r="G52" s="616"/>
      <c r="H52" s="616"/>
      <c r="I52" s="615"/>
      <c r="J52" s="616"/>
      <c r="K52" s="616"/>
      <c r="L52" s="616"/>
      <c r="M52" s="616"/>
    </row>
    <row r="53" spans="1:13" x14ac:dyDescent="0.2">
      <c r="A53" s="804"/>
      <c r="B53" s="805"/>
      <c r="C53" s="911"/>
      <c r="D53" s="616"/>
      <c r="E53" s="616"/>
      <c r="F53" s="616"/>
      <c r="G53" s="616"/>
      <c r="H53" s="616"/>
      <c r="I53" s="615"/>
      <c r="J53" s="616"/>
      <c r="K53" s="616"/>
      <c r="L53" s="616"/>
      <c r="M53" s="616"/>
    </row>
    <row r="54" spans="1:13" x14ac:dyDescent="0.2">
      <c r="A54" s="804"/>
      <c r="B54" s="805"/>
      <c r="C54" s="911"/>
      <c r="D54" s="616"/>
      <c r="E54" s="616"/>
      <c r="F54" s="616"/>
      <c r="G54" s="616"/>
      <c r="H54" s="616"/>
      <c r="I54" s="615"/>
      <c r="J54" s="616"/>
      <c r="K54" s="616"/>
      <c r="L54" s="616"/>
      <c r="M54" s="616"/>
    </row>
    <row r="55" spans="1:13" x14ac:dyDescent="0.2">
      <c r="A55" s="804"/>
      <c r="B55" s="805"/>
      <c r="C55" s="911"/>
      <c r="D55" s="616"/>
      <c r="E55" s="616"/>
      <c r="F55" s="616"/>
      <c r="G55" s="616"/>
      <c r="H55" s="616"/>
      <c r="I55" s="615"/>
      <c r="J55" s="616"/>
      <c r="K55" s="616"/>
      <c r="L55" s="616"/>
      <c r="M55" s="616"/>
    </row>
    <row r="56" spans="1:13" x14ac:dyDescent="0.2">
      <c r="A56" s="804"/>
      <c r="B56" s="805"/>
      <c r="C56" s="911"/>
      <c r="D56" s="616"/>
      <c r="E56" s="616"/>
      <c r="F56" s="1210"/>
      <c r="G56" s="1210"/>
      <c r="H56" s="1210"/>
      <c r="I56" s="586"/>
      <c r="J56" s="1210"/>
      <c r="K56" s="616"/>
      <c r="L56" s="616"/>
      <c r="M56" s="616"/>
    </row>
    <row r="57" spans="1:13" x14ac:dyDescent="0.2">
      <c r="A57" s="804"/>
      <c r="B57" s="805"/>
      <c r="C57" s="911"/>
      <c r="D57" s="616"/>
      <c r="E57" s="616"/>
      <c r="F57" s="616"/>
      <c r="G57" s="616"/>
      <c r="H57" s="616"/>
      <c r="I57" s="615"/>
      <c r="J57" s="616"/>
      <c r="K57" s="616"/>
      <c r="L57" s="616"/>
      <c r="M57" s="616"/>
    </row>
    <row r="58" spans="1:13" x14ac:dyDescent="0.2">
      <c r="A58" s="804"/>
      <c r="B58" s="805"/>
      <c r="C58" s="911"/>
      <c r="D58" s="616"/>
      <c r="E58" s="616"/>
      <c r="F58" s="616"/>
      <c r="G58" s="616"/>
      <c r="H58" s="616"/>
      <c r="I58" s="615"/>
      <c r="J58" s="616"/>
      <c r="K58" s="616"/>
      <c r="L58" s="616"/>
      <c r="M58" s="616"/>
    </row>
    <row r="59" spans="1:13" x14ac:dyDescent="0.2">
      <c r="A59" s="804"/>
      <c r="B59" s="805"/>
      <c r="C59" s="911"/>
      <c r="D59" s="616"/>
      <c r="E59" s="616"/>
      <c r="F59" s="616"/>
      <c r="G59" s="616"/>
      <c r="H59" s="616"/>
      <c r="I59" s="615"/>
      <c r="J59" s="616"/>
      <c r="K59" s="616"/>
      <c r="L59" s="616"/>
      <c r="M59" s="616"/>
    </row>
    <row r="60" spans="1:13" x14ac:dyDescent="0.2">
      <c r="A60" s="804"/>
      <c r="B60" s="805"/>
      <c r="C60" s="819"/>
      <c r="D60" s="616"/>
      <c r="E60" s="616"/>
      <c r="F60" s="616"/>
      <c r="G60" s="616"/>
      <c r="H60" s="616"/>
      <c r="I60" s="615"/>
      <c r="J60" s="616"/>
      <c r="K60" s="616"/>
      <c r="L60" s="616"/>
      <c r="M60" s="616"/>
    </row>
    <row r="61" spans="1:13" x14ac:dyDescent="0.2">
      <c r="A61" s="804"/>
      <c r="B61" s="805"/>
      <c r="C61" s="819"/>
      <c r="D61" s="616"/>
      <c r="E61" s="616"/>
      <c r="F61" s="616"/>
      <c r="G61" s="616"/>
      <c r="H61" s="616"/>
      <c r="I61" s="615"/>
      <c r="J61" s="616"/>
      <c r="K61" s="616"/>
      <c r="L61" s="616"/>
      <c r="M61" s="616"/>
    </row>
    <row r="62" spans="1:13" x14ac:dyDescent="0.2">
      <c r="A62" s="804"/>
      <c r="B62" s="805"/>
      <c r="C62" s="819"/>
      <c r="D62" s="616"/>
      <c r="E62" s="616"/>
      <c r="F62" s="616"/>
      <c r="G62" s="616"/>
      <c r="H62" s="616"/>
      <c r="I62" s="615"/>
      <c r="J62" s="616"/>
      <c r="K62" s="616"/>
      <c r="L62" s="616"/>
      <c r="M62" s="616"/>
    </row>
    <row r="63" spans="1:13" x14ac:dyDescent="0.2">
      <c r="A63" s="804"/>
      <c r="B63" s="805"/>
      <c r="C63" s="819"/>
      <c r="D63" s="616"/>
      <c r="E63" s="616"/>
      <c r="F63" s="616"/>
      <c r="G63" s="616"/>
      <c r="H63" s="616"/>
      <c r="I63" s="615"/>
      <c r="J63" s="616"/>
      <c r="K63" s="616"/>
      <c r="L63" s="616"/>
      <c r="M63" s="616"/>
    </row>
    <row r="64" spans="1:13" x14ac:dyDescent="0.2">
      <c r="A64" s="804"/>
      <c r="B64" s="805"/>
      <c r="C64" s="819"/>
      <c r="D64" s="616"/>
      <c r="E64" s="616"/>
      <c r="F64" s="616"/>
      <c r="G64" s="616"/>
      <c r="H64" s="616"/>
      <c r="I64" s="615"/>
      <c r="J64" s="616"/>
      <c r="K64" s="616"/>
      <c r="L64" s="616"/>
      <c r="M64" s="616"/>
    </row>
    <row r="65" spans="1:13" x14ac:dyDescent="0.2">
      <c r="A65" s="804"/>
      <c r="B65" s="805"/>
      <c r="C65" s="819"/>
      <c r="D65" s="616"/>
      <c r="E65" s="616"/>
      <c r="F65" s="616"/>
      <c r="G65" s="616"/>
      <c r="H65" s="616"/>
      <c r="I65" s="615"/>
      <c r="J65" s="616"/>
      <c r="K65" s="616"/>
      <c r="L65" s="616"/>
      <c r="M65" s="616"/>
    </row>
    <row r="66" spans="1:13" x14ac:dyDescent="0.2">
      <c r="D66" s="603"/>
      <c r="F66" s="603"/>
      <c r="G66" s="603"/>
      <c r="H66" s="603"/>
      <c r="I66" s="605"/>
      <c r="K66" s="603"/>
      <c r="L66" s="603"/>
      <c r="M66" s="603"/>
    </row>
    <row r="67" spans="1:13" x14ac:dyDescent="0.2">
      <c r="D67" s="603"/>
      <c r="F67" s="603"/>
      <c r="G67" s="603"/>
      <c r="H67" s="603"/>
      <c r="I67" s="605"/>
      <c r="K67" s="603"/>
      <c r="L67" s="603"/>
      <c r="M67" s="603"/>
    </row>
    <row r="68" spans="1:13" x14ac:dyDescent="0.2">
      <c r="D68" s="603"/>
      <c r="F68" s="603"/>
      <c r="G68" s="603"/>
      <c r="H68" s="603"/>
      <c r="I68" s="605"/>
      <c r="K68" s="603"/>
      <c r="L68" s="603"/>
      <c r="M68" s="603"/>
    </row>
    <row r="69" spans="1:13" x14ac:dyDescent="0.2">
      <c r="D69" s="603"/>
      <c r="F69" s="603"/>
      <c r="G69" s="603"/>
      <c r="H69" s="603"/>
      <c r="I69" s="605"/>
      <c r="K69" s="603"/>
      <c r="L69" s="603"/>
      <c r="M69" s="603"/>
    </row>
    <row r="70" spans="1:13" x14ac:dyDescent="0.2">
      <c r="D70" s="603"/>
      <c r="F70" s="603"/>
      <c r="G70" s="603"/>
      <c r="H70" s="603"/>
      <c r="I70" s="605"/>
      <c r="K70" s="603"/>
      <c r="L70" s="603"/>
      <c r="M70" s="603"/>
    </row>
    <row r="71" spans="1:13" x14ac:dyDescent="0.2">
      <c r="D71" s="603"/>
      <c r="F71" s="603"/>
      <c r="G71" s="603"/>
      <c r="H71" s="603"/>
      <c r="I71" s="605"/>
      <c r="K71" s="603"/>
      <c r="L71" s="603"/>
      <c r="M71" s="603"/>
    </row>
    <row r="72" spans="1:13" x14ac:dyDescent="0.2">
      <c r="D72" s="603"/>
      <c r="F72" s="603"/>
      <c r="G72" s="603"/>
      <c r="H72" s="603"/>
      <c r="I72" s="605"/>
      <c r="K72" s="603"/>
      <c r="L72" s="603"/>
      <c r="M72" s="603"/>
    </row>
    <row r="73" spans="1:13" x14ac:dyDescent="0.2">
      <c r="D73" s="603"/>
      <c r="F73" s="603"/>
      <c r="G73" s="603"/>
      <c r="H73" s="603"/>
      <c r="I73" s="605"/>
      <c r="K73" s="603"/>
      <c r="L73" s="603"/>
      <c r="M73" s="603"/>
    </row>
    <row r="74" spans="1:13" x14ac:dyDescent="0.2">
      <c r="D74" s="603"/>
      <c r="F74" s="603"/>
      <c r="G74" s="603"/>
      <c r="H74" s="603"/>
      <c r="I74" s="605"/>
      <c r="K74" s="603"/>
      <c r="L74" s="603"/>
      <c r="M74" s="603"/>
    </row>
    <row r="75" spans="1:13" x14ac:dyDescent="0.2">
      <c r="D75" s="603"/>
      <c r="F75" s="603"/>
      <c r="G75" s="603"/>
      <c r="H75" s="603"/>
      <c r="I75" s="605"/>
      <c r="K75" s="603"/>
      <c r="L75" s="603"/>
      <c r="M75" s="603"/>
    </row>
    <row r="76" spans="1:13" x14ac:dyDescent="0.2">
      <c r="D76" s="603"/>
      <c r="F76" s="603"/>
      <c r="G76" s="603"/>
      <c r="H76" s="603"/>
      <c r="I76" s="605"/>
      <c r="K76" s="603"/>
      <c r="L76" s="603"/>
      <c r="M76" s="603"/>
    </row>
    <row r="77" spans="1:13" x14ac:dyDescent="0.2">
      <c r="D77" s="603"/>
      <c r="F77" s="603"/>
      <c r="G77" s="603"/>
      <c r="H77" s="603"/>
      <c r="I77" s="605"/>
      <c r="K77" s="603"/>
      <c r="L77" s="603"/>
      <c r="M77" s="603"/>
    </row>
    <row r="78" spans="1:13" x14ac:dyDescent="0.2">
      <c r="D78" s="603"/>
      <c r="F78" s="603"/>
      <c r="G78" s="603"/>
      <c r="H78" s="603"/>
      <c r="I78" s="605"/>
      <c r="K78" s="603"/>
      <c r="L78" s="603"/>
      <c r="M78" s="603"/>
    </row>
    <row r="79" spans="1:13" x14ac:dyDescent="0.2">
      <c r="D79" s="603"/>
      <c r="F79" s="603"/>
      <c r="G79" s="603"/>
      <c r="H79" s="603"/>
      <c r="I79" s="605"/>
      <c r="K79" s="603"/>
      <c r="L79" s="603"/>
      <c r="M79" s="603"/>
    </row>
    <row r="80" spans="1:13" x14ac:dyDescent="0.2">
      <c r="D80" s="603"/>
      <c r="F80" s="603"/>
      <c r="G80" s="603"/>
      <c r="H80" s="603"/>
      <c r="I80" s="605"/>
      <c r="K80" s="603"/>
      <c r="L80" s="603"/>
      <c r="M80" s="603"/>
    </row>
    <row r="81" spans="4:13" x14ac:dyDescent="0.2">
      <c r="D81" s="603"/>
      <c r="F81" s="603"/>
      <c r="G81" s="603"/>
      <c r="H81" s="603"/>
      <c r="I81" s="605"/>
      <c r="K81" s="603"/>
      <c r="L81" s="603"/>
      <c r="M81" s="603"/>
    </row>
    <row r="82" spans="4:13" x14ac:dyDescent="0.2">
      <c r="D82" s="603"/>
      <c r="F82" s="603"/>
      <c r="G82" s="603"/>
      <c r="H82" s="603"/>
      <c r="I82" s="605"/>
      <c r="K82" s="603"/>
      <c r="L82" s="603"/>
      <c r="M82" s="603"/>
    </row>
    <row r="83" spans="4:13" x14ac:dyDescent="0.2">
      <c r="D83" s="603"/>
      <c r="F83" s="603"/>
      <c r="G83" s="603"/>
      <c r="H83" s="603"/>
      <c r="I83" s="605"/>
      <c r="K83" s="603"/>
      <c r="L83" s="603"/>
      <c r="M83" s="603"/>
    </row>
    <row r="84" spans="4:13" x14ac:dyDescent="0.2">
      <c r="D84" s="603"/>
      <c r="F84" s="603"/>
      <c r="G84" s="603"/>
      <c r="H84" s="603"/>
      <c r="I84" s="605"/>
      <c r="K84" s="603"/>
      <c r="L84" s="603"/>
      <c r="M84" s="603"/>
    </row>
    <row r="85" spans="4:13" x14ac:dyDescent="0.2">
      <c r="D85" s="603"/>
      <c r="F85" s="603"/>
      <c r="G85" s="603"/>
      <c r="H85" s="603"/>
      <c r="I85" s="605"/>
      <c r="K85" s="603"/>
      <c r="L85" s="603"/>
      <c r="M85" s="603"/>
    </row>
    <row r="86" spans="4:13" x14ac:dyDescent="0.2">
      <c r="D86" s="603"/>
      <c r="F86" s="603"/>
      <c r="G86" s="603"/>
      <c r="H86" s="603"/>
      <c r="I86" s="605"/>
      <c r="K86" s="603"/>
      <c r="L86" s="603"/>
      <c r="M86" s="603"/>
    </row>
    <row r="87" spans="4:13" x14ac:dyDescent="0.2">
      <c r="D87" s="603"/>
      <c r="F87" s="603"/>
      <c r="G87" s="603"/>
      <c r="H87" s="603"/>
      <c r="I87" s="605"/>
      <c r="K87" s="603"/>
      <c r="L87" s="603"/>
      <c r="M87" s="603"/>
    </row>
    <row r="88" spans="4:13" x14ac:dyDescent="0.2">
      <c r="D88" s="603"/>
      <c r="F88" s="603"/>
      <c r="G88" s="603"/>
      <c r="H88" s="603"/>
      <c r="I88" s="605"/>
      <c r="K88" s="603"/>
      <c r="L88" s="603"/>
      <c r="M88" s="603"/>
    </row>
    <row r="89" spans="4:13" x14ac:dyDescent="0.2">
      <c r="D89" s="603"/>
      <c r="F89" s="603"/>
      <c r="G89" s="603"/>
      <c r="H89" s="603"/>
      <c r="I89" s="605"/>
      <c r="K89" s="603"/>
      <c r="L89" s="603"/>
      <c r="M89" s="603"/>
    </row>
    <row r="90" spans="4:13" x14ac:dyDescent="0.2">
      <c r="D90" s="603"/>
      <c r="F90" s="603"/>
      <c r="G90" s="603"/>
      <c r="H90" s="603"/>
      <c r="I90" s="605"/>
      <c r="K90" s="603"/>
      <c r="L90" s="603"/>
      <c r="M90" s="603"/>
    </row>
    <row r="91" spans="4:13" x14ac:dyDescent="0.2">
      <c r="D91" s="603"/>
      <c r="F91" s="603"/>
      <c r="G91" s="603"/>
      <c r="H91" s="603"/>
      <c r="I91" s="605"/>
      <c r="K91" s="603"/>
      <c r="L91" s="603"/>
      <c r="M91" s="603"/>
    </row>
    <row r="92" spans="4:13" x14ac:dyDescent="0.2">
      <c r="D92" s="603"/>
      <c r="F92" s="603"/>
      <c r="G92" s="603"/>
      <c r="H92" s="603"/>
      <c r="I92" s="605"/>
      <c r="K92" s="603"/>
      <c r="L92" s="603"/>
      <c r="M92" s="603"/>
    </row>
    <row r="93" spans="4:13" x14ac:dyDescent="0.2">
      <c r="D93" s="603"/>
      <c r="F93" s="603"/>
      <c r="G93" s="603"/>
      <c r="H93" s="603"/>
      <c r="I93" s="605"/>
      <c r="K93" s="603"/>
      <c r="L93" s="603"/>
      <c r="M93" s="603"/>
    </row>
    <row r="94" spans="4:13" x14ac:dyDescent="0.2">
      <c r="D94" s="603"/>
      <c r="F94" s="603"/>
      <c r="G94" s="603"/>
      <c r="H94" s="603"/>
      <c r="I94" s="605"/>
      <c r="K94" s="603"/>
      <c r="L94" s="603"/>
      <c r="M94" s="603"/>
    </row>
    <row r="95" spans="4:13" x14ac:dyDescent="0.2">
      <c r="D95" s="603"/>
      <c r="F95" s="603"/>
      <c r="G95" s="603"/>
      <c r="H95" s="603"/>
      <c r="I95" s="605"/>
      <c r="K95" s="603"/>
      <c r="L95" s="603"/>
      <c r="M95" s="603"/>
    </row>
    <row r="96" spans="4:13" x14ac:dyDescent="0.2">
      <c r="D96" s="603"/>
      <c r="F96" s="603"/>
      <c r="G96" s="603"/>
      <c r="H96" s="603"/>
      <c r="I96" s="605"/>
      <c r="K96" s="603"/>
      <c r="L96" s="603"/>
      <c r="M96" s="603"/>
    </row>
    <row r="97" spans="4:13" x14ac:dyDescent="0.2">
      <c r="D97" s="603"/>
      <c r="F97" s="603"/>
      <c r="G97" s="603"/>
      <c r="H97" s="603"/>
      <c r="I97" s="605"/>
      <c r="K97" s="603"/>
      <c r="L97" s="603"/>
      <c r="M97" s="603"/>
    </row>
    <row r="98" spans="4:13" x14ac:dyDescent="0.2">
      <c r="D98" s="603"/>
      <c r="F98" s="603"/>
      <c r="G98" s="603"/>
      <c r="H98" s="603"/>
      <c r="I98" s="605"/>
      <c r="K98" s="603"/>
      <c r="L98" s="603"/>
      <c r="M98" s="603"/>
    </row>
    <row r="99" spans="4:13" x14ac:dyDescent="0.2">
      <c r="D99" s="603"/>
      <c r="F99" s="603"/>
      <c r="G99" s="603"/>
      <c r="H99" s="603"/>
      <c r="I99" s="605"/>
      <c r="K99" s="603"/>
      <c r="L99" s="603"/>
      <c r="M99" s="603"/>
    </row>
    <row r="100" spans="4:13" x14ac:dyDescent="0.2">
      <c r="D100" s="603"/>
      <c r="F100" s="603"/>
      <c r="G100" s="603"/>
      <c r="H100" s="603"/>
      <c r="I100" s="605"/>
      <c r="K100" s="603"/>
      <c r="L100" s="603"/>
      <c r="M100" s="603"/>
    </row>
    <row r="101" spans="4:13" x14ac:dyDescent="0.2">
      <c r="D101" s="603"/>
      <c r="F101" s="603"/>
      <c r="G101" s="603"/>
      <c r="H101" s="603"/>
      <c r="I101" s="605"/>
      <c r="K101" s="603"/>
      <c r="L101" s="603"/>
      <c r="M101" s="603"/>
    </row>
    <row r="102" spans="4:13" x14ac:dyDescent="0.2">
      <c r="D102" s="603"/>
      <c r="F102" s="603"/>
      <c r="G102" s="603"/>
      <c r="H102" s="603"/>
      <c r="I102" s="605"/>
      <c r="K102" s="603"/>
      <c r="L102" s="603"/>
      <c r="M102" s="603"/>
    </row>
    <row r="103" spans="4:13" x14ac:dyDescent="0.2">
      <c r="D103" s="603"/>
      <c r="F103" s="603"/>
      <c r="G103" s="603"/>
      <c r="H103" s="603"/>
      <c r="I103" s="605"/>
      <c r="K103" s="603"/>
      <c r="L103" s="603"/>
      <c r="M103" s="603"/>
    </row>
    <row r="104" spans="4:13" x14ac:dyDescent="0.2">
      <c r="D104" s="603"/>
      <c r="F104" s="603"/>
      <c r="G104" s="603"/>
      <c r="H104" s="603"/>
      <c r="I104" s="605"/>
      <c r="K104" s="603"/>
      <c r="L104" s="603"/>
      <c r="M104" s="603"/>
    </row>
    <row r="105" spans="4:13" x14ac:dyDescent="0.2">
      <c r="D105" s="603"/>
      <c r="F105" s="603"/>
      <c r="G105" s="603"/>
      <c r="H105" s="603"/>
      <c r="I105" s="605"/>
      <c r="K105" s="603"/>
      <c r="L105" s="603"/>
      <c r="M105" s="603"/>
    </row>
    <row r="106" spans="4:13" x14ac:dyDescent="0.2">
      <c r="D106" s="603"/>
      <c r="F106" s="603"/>
      <c r="G106" s="603"/>
      <c r="H106" s="603"/>
      <c r="I106" s="605"/>
      <c r="K106" s="603"/>
      <c r="L106" s="603"/>
      <c r="M106" s="603"/>
    </row>
    <row r="107" spans="4:13" x14ac:dyDescent="0.2">
      <c r="D107" s="603"/>
      <c r="F107" s="603"/>
      <c r="G107" s="603"/>
      <c r="H107" s="603"/>
      <c r="I107" s="605"/>
      <c r="K107" s="603"/>
      <c r="L107" s="603"/>
      <c r="M107" s="603"/>
    </row>
    <row r="108" spans="4:13" x14ac:dyDescent="0.2">
      <c r="D108" s="603"/>
      <c r="F108" s="603"/>
      <c r="G108" s="603"/>
      <c r="H108" s="603"/>
      <c r="I108" s="605"/>
      <c r="K108" s="603"/>
      <c r="L108" s="603"/>
      <c r="M108" s="603"/>
    </row>
    <row r="109" spans="4:13" x14ac:dyDescent="0.2">
      <c r="D109" s="603"/>
      <c r="F109" s="603"/>
      <c r="G109" s="603"/>
      <c r="H109" s="603"/>
      <c r="I109" s="605"/>
      <c r="K109" s="603"/>
      <c r="L109" s="603"/>
      <c r="M109" s="603"/>
    </row>
    <row r="110" spans="4:13" x14ac:dyDescent="0.2">
      <c r="D110" s="603"/>
      <c r="F110" s="603"/>
      <c r="G110" s="603"/>
      <c r="H110" s="603"/>
      <c r="I110" s="605"/>
      <c r="K110" s="603"/>
      <c r="L110" s="603"/>
      <c r="M110" s="603"/>
    </row>
    <row r="111" spans="4:13" x14ac:dyDescent="0.2">
      <c r="D111" s="603"/>
      <c r="F111" s="603"/>
      <c r="G111" s="603"/>
      <c r="H111" s="603"/>
      <c r="I111" s="605"/>
      <c r="K111" s="603"/>
      <c r="L111" s="603"/>
      <c r="M111" s="603"/>
    </row>
    <row r="112" spans="4:13" x14ac:dyDescent="0.2">
      <c r="D112" s="603"/>
      <c r="F112" s="603"/>
      <c r="G112" s="603"/>
      <c r="H112" s="603"/>
      <c r="I112" s="605"/>
      <c r="K112" s="603"/>
      <c r="L112" s="603"/>
      <c r="M112" s="603"/>
    </row>
    <row r="113" spans="4:13" x14ac:dyDescent="0.2">
      <c r="D113" s="603"/>
      <c r="F113" s="603"/>
      <c r="G113" s="603"/>
      <c r="H113" s="603"/>
      <c r="I113" s="605"/>
      <c r="K113" s="603"/>
      <c r="L113" s="603"/>
      <c r="M113" s="603"/>
    </row>
    <row r="114" spans="4:13" x14ac:dyDescent="0.2">
      <c r="D114" s="603"/>
      <c r="F114" s="603"/>
      <c r="G114" s="603"/>
      <c r="H114" s="603"/>
      <c r="I114" s="605"/>
      <c r="K114" s="603"/>
      <c r="L114" s="603"/>
      <c r="M114" s="603"/>
    </row>
    <row r="115" spans="4:13" x14ac:dyDescent="0.2">
      <c r="D115" s="603"/>
      <c r="F115" s="603"/>
      <c r="G115" s="603"/>
      <c r="H115" s="603"/>
      <c r="I115" s="605"/>
      <c r="K115" s="603"/>
      <c r="L115" s="603"/>
      <c r="M115" s="603"/>
    </row>
    <row r="116" spans="4:13" x14ac:dyDescent="0.2">
      <c r="D116" s="603"/>
      <c r="F116" s="603"/>
      <c r="G116" s="603"/>
      <c r="H116" s="603"/>
      <c r="I116" s="605"/>
      <c r="K116" s="603"/>
      <c r="L116" s="603"/>
      <c r="M116" s="603"/>
    </row>
    <row r="117" spans="4:13" x14ac:dyDescent="0.2">
      <c r="D117" s="603"/>
      <c r="F117" s="603"/>
      <c r="G117" s="603"/>
      <c r="H117" s="603"/>
      <c r="I117" s="605"/>
      <c r="K117" s="603"/>
      <c r="L117" s="603"/>
      <c r="M117" s="603"/>
    </row>
    <row r="118" spans="4:13" x14ac:dyDescent="0.2">
      <c r="D118" s="603"/>
      <c r="F118" s="603"/>
      <c r="G118" s="603"/>
      <c r="H118" s="603"/>
      <c r="I118" s="605"/>
      <c r="K118" s="603"/>
      <c r="L118" s="603"/>
      <c r="M118" s="603"/>
    </row>
    <row r="119" spans="4:13" x14ac:dyDescent="0.2">
      <c r="D119" s="603"/>
      <c r="F119" s="603"/>
      <c r="G119" s="603"/>
      <c r="H119" s="603"/>
      <c r="I119" s="605"/>
      <c r="K119" s="603"/>
      <c r="L119" s="603"/>
      <c r="M119" s="603"/>
    </row>
    <row r="120" spans="4:13" x14ac:dyDescent="0.2">
      <c r="D120" s="603"/>
      <c r="F120" s="603"/>
      <c r="G120" s="603"/>
      <c r="H120" s="603"/>
      <c r="I120" s="605"/>
      <c r="K120" s="603"/>
      <c r="L120" s="603"/>
      <c r="M120" s="603"/>
    </row>
    <row r="121" spans="4:13" x14ac:dyDescent="0.2">
      <c r="D121" s="603"/>
      <c r="F121" s="603"/>
      <c r="G121" s="603"/>
      <c r="H121" s="603"/>
      <c r="I121" s="605"/>
      <c r="K121" s="603"/>
      <c r="L121" s="603"/>
      <c r="M121" s="603"/>
    </row>
    <row r="122" spans="4:13" x14ac:dyDescent="0.2">
      <c r="D122" s="603"/>
      <c r="F122" s="603"/>
      <c r="G122" s="603"/>
      <c r="H122" s="603"/>
      <c r="I122" s="605"/>
      <c r="K122" s="603"/>
      <c r="L122" s="603"/>
      <c r="M122" s="603"/>
    </row>
    <row r="123" spans="4:13" x14ac:dyDescent="0.2">
      <c r="D123" s="603"/>
      <c r="F123" s="603"/>
      <c r="G123" s="603"/>
      <c r="H123" s="603"/>
      <c r="I123" s="605"/>
      <c r="K123" s="603"/>
      <c r="L123" s="603"/>
      <c r="M123" s="603"/>
    </row>
    <row r="124" spans="4:13" x14ac:dyDescent="0.2">
      <c r="D124" s="603"/>
      <c r="F124" s="603"/>
      <c r="G124" s="603"/>
      <c r="H124" s="603"/>
      <c r="I124" s="605"/>
      <c r="K124" s="603"/>
      <c r="L124" s="603"/>
      <c r="M124" s="603"/>
    </row>
    <row r="125" spans="4:13" x14ac:dyDescent="0.2">
      <c r="D125" s="603"/>
      <c r="F125" s="603"/>
      <c r="G125" s="603"/>
      <c r="H125" s="603"/>
      <c r="I125" s="605"/>
      <c r="K125" s="603"/>
      <c r="L125" s="603"/>
      <c r="M125" s="603"/>
    </row>
    <row r="126" spans="4:13" x14ac:dyDescent="0.2">
      <c r="D126" s="603"/>
      <c r="F126" s="603"/>
      <c r="G126" s="603"/>
      <c r="H126" s="603"/>
      <c r="I126" s="605"/>
      <c r="K126" s="603"/>
      <c r="L126" s="603"/>
      <c r="M126" s="603"/>
    </row>
    <row r="127" spans="4:13" x14ac:dyDescent="0.2">
      <c r="D127" s="603"/>
      <c r="F127" s="603"/>
      <c r="G127" s="603"/>
      <c r="H127" s="603"/>
      <c r="I127" s="605"/>
      <c r="K127" s="603"/>
      <c r="L127" s="603"/>
      <c r="M127" s="603"/>
    </row>
    <row r="128" spans="4:13" x14ac:dyDescent="0.2">
      <c r="D128" s="603"/>
      <c r="F128" s="603"/>
      <c r="G128" s="603"/>
      <c r="H128" s="603"/>
      <c r="I128" s="605"/>
      <c r="K128" s="603"/>
      <c r="L128" s="603"/>
      <c r="M128" s="603"/>
    </row>
    <row r="129" spans="4:13" x14ac:dyDescent="0.2">
      <c r="D129" s="603"/>
      <c r="F129" s="603"/>
      <c r="G129" s="603"/>
      <c r="H129" s="603"/>
      <c r="I129" s="605"/>
      <c r="K129" s="603"/>
      <c r="L129" s="603"/>
      <c r="M129" s="603"/>
    </row>
    <row r="130" spans="4:13" x14ac:dyDescent="0.2">
      <c r="D130" s="603"/>
      <c r="F130" s="603"/>
      <c r="G130" s="603"/>
      <c r="H130" s="603"/>
      <c r="I130" s="605"/>
      <c r="K130" s="603"/>
      <c r="L130" s="603"/>
      <c r="M130" s="603"/>
    </row>
    <row r="131" spans="4:13" x14ac:dyDescent="0.2">
      <c r="D131" s="603"/>
      <c r="F131" s="603"/>
      <c r="G131" s="603"/>
      <c r="H131" s="603"/>
      <c r="I131" s="605"/>
      <c r="K131" s="603"/>
      <c r="L131" s="603"/>
      <c r="M131" s="603"/>
    </row>
    <row r="132" spans="4:13" x14ac:dyDescent="0.2">
      <c r="D132" s="603"/>
      <c r="F132" s="603"/>
      <c r="G132" s="603"/>
      <c r="H132" s="603"/>
      <c r="I132" s="605"/>
      <c r="K132" s="603"/>
      <c r="L132" s="603"/>
      <c r="M132" s="603"/>
    </row>
    <row r="133" spans="4:13" x14ac:dyDescent="0.2">
      <c r="D133" s="603"/>
      <c r="F133" s="603"/>
      <c r="G133" s="603"/>
      <c r="H133" s="603"/>
      <c r="I133" s="605"/>
      <c r="K133" s="603"/>
      <c r="L133" s="603"/>
      <c r="M133" s="603"/>
    </row>
    <row r="134" spans="4:13" x14ac:dyDescent="0.2">
      <c r="D134" s="603"/>
      <c r="F134" s="603"/>
      <c r="G134" s="603"/>
      <c r="H134" s="603"/>
      <c r="I134" s="605"/>
      <c r="K134" s="603"/>
      <c r="L134" s="603"/>
      <c r="M134" s="603"/>
    </row>
    <row r="135" spans="4:13" x14ac:dyDescent="0.2">
      <c r="D135" s="603"/>
      <c r="F135" s="603"/>
      <c r="G135" s="603"/>
      <c r="H135" s="603"/>
      <c r="I135" s="605"/>
      <c r="K135" s="603"/>
      <c r="L135" s="603"/>
      <c r="M135" s="603"/>
    </row>
    <row r="136" spans="4:13" x14ac:dyDescent="0.2">
      <c r="D136" s="603"/>
      <c r="F136" s="603"/>
      <c r="G136" s="603"/>
      <c r="H136" s="603"/>
      <c r="I136" s="605"/>
      <c r="K136" s="603"/>
      <c r="L136" s="603"/>
      <c r="M136" s="603"/>
    </row>
    <row r="137" spans="4:13" x14ac:dyDescent="0.2">
      <c r="D137" s="603"/>
      <c r="F137" s="603"/>
      <c r="G137" s="603"/>
      <c r="H137" s="603"/>
      <c r="I137" s="605"/>
      <c r="K137" s="603"/>
      <c r="L137" s="603"/>
      <c r="M137" s="603"/>
    </row>
    <row r="138" spans="4:13" x14ac:dyDescent="0.2">
      <c r="D138" s="603"/>
      <c r="F138" s="603"/>
      <c r="G138" s="603"/>
      <c r="H138" s="603"/>
      <c r="I138" s="605"/>
      <c r="K138" s="603"/>
      <c r="L138" s="603"/>
      <c r="M138" s="603"/>
    </row>
    <row r="139" spans="4:13" x14ac:dyDescent="0.2">
      <c r="D139" s="603"/>
      <c r="F139" s="603"/>
      <c r="G139" s="603"/>
      <c r="H139" s="603"/>
      <c r="I139" s="605"/>
      <c r="K139" s="603"/>
      <c r="L139" s="603"/>
      <c r="M139" s="603"/>
    </row>
    <row r="140" spans="4:13" x14ac:dyDescent="0.2">
      <c r="D140" s="603"/>
      <c r="F140" s="603"/>
      <c r="G140" s="603"/>
      <c r="H140" s="603"/>
      <c r="I140" s="605"/>
      <c r="K140" s="603"/>
      <c r="L140" s="603"/>
      <c r="M140" s="603"/>
    </row>
    <row r="141" spans="4:13" x14ac:dyDescent="0.2">
      <c r="D141" s="603"/>
      <c r="F141" s="603"/>
      <c r="G141" s="603"/>
      <c r="H141" s="603"/>
      <c r="I141" s="605"/>
      <c r="K141" s="603"/>
      <c r="L141" s="603"/>
      <c r="M141" s="603"/>
    </row>
    <row r="142" spans="4:13" x14ac:dyDescent="0.2">
      <c r="D142" s="603"/>
      <c r="F142" s="603"/>
      <c r="G142" s="603"/>
      <c r="H142" s="603"/>
      <c r="I142" s="605"/>
      <c r="K142" s="603"/>
      <c r="L142" s="603"/>
      <c r="M142" s="603"/>
    </row>
    <row r="143" spans="4:13" x14ac:dyDescent="0.2">
      <c r="D143" s="603"/>
      <c r="F143" s="603"/>
      <c r="G143" s="603"/>
      <c r="H143" s="603"/>
      <c r="I143" s="605"/>
      <c r="K143" s="603"/>
      <c r="L143" s="603"/>
      <c r="M143" s="603"/>
    </row>
    <row r="144" spans="4:13" x14ac:dyDescent="0.2">
      <c r="D144" s="603"/>
      <c r="F144" s="603"/>
      <c r="G144" s="603"/>
      <c r="H144" s="603"/>
      <c r="I144" s="605"/>
      <c r="K144" s="603"/>
      <c r="L144" s="603"/>
      <c r="M144" s="603"/>
    </row>
    <row r="145" spans="4:13" x14ac:dyDescent="0.2">
      <c r="D145" s="603"/>
      <c r="F145" s="603"/>
      <c r="G145" s="603"/>
      <c r="H145" s="603"/>
      <c r="I145" s="605"/>
      <c r="K145" s="603"/>
      <c r="L145" s="603"/>
      <c r="M145" s="603"/>
    </row>
    <row r="146" spans="4:13" x14ac:dyDescent="0.2">
      <c r="D146" s="603"/>
      <c r="F146" s="603"/>
      <c r="G146" s="603"/>
      <c r="H146" s="603"/>
      <c r="I146" s="605"/>
      <c r="K146" s="603"/>
      <c r="L146" s="603"/>
      <c r="M146" s="603"/>
    </row>
    <row r="147" spans="4:13" x14ac:dyDescent="0.2">
      <c r="D147" s="603"/>
      <c r="F147" s="603"/>
      <c r="G147" s="603"/>
      <c r="H147" s="603"/>
      <c r="I147" s="605"/>
      <c r="K147" s="603"/>
      <c r="L147" s="603"/>
      <c r="M147" s="603"/>
    </row>
    <row r="148" spans="4:13" x14ac:dyDescent="0.2">
      <c r="D148" s="603"/>
      <c r="F148" s="603"/>
      <c r="G148" s="603"/>
      <c r="H148" s="603"/>
      <c r="I148" s="605"/>
      <c r="K148" s="603"/>
      <c r="L148" s="603"/>
      <c r="M148" s="603"/>
    </row>
    <row r="149" spans="4:13" x14ac:dyDescent="0.2">
      <c r="D149" s="603"/>
      <c r="F149" s="603"/>
      <c r="G149" s="603"/>
      <c r="H149" s="603"/>
      <c r="I149" s="605"/>
      <c r="K149" s="603"/>
      <c r="L149" s="603"/>
      <c r="M149" s="603"/>
    </row>
    <row r="150" spans="4:13" x14ac:dyDescent="0.2">
      <c r="D150" s="603"/>
      <c r="F150" s="603"/>
      <c r="G150" s="603"/>
      <c r="H150" s="603"/>
      <c r="I150" s="605"/>
      <c r="K150" s="603"/>
      <c r="L150" s="603"/>
      <c r="M150" s="603"/>
    </row>
    <row r="151" spans="4:13" x14ac:dyDescent="0.2">
      <c r="D151" s="603"/>
      <c r="F151" s="603"/>
      <c r="G151" s="603"/>
      <c r="H151" s="603"/>
      <c r="I151" s="605"/>
      <c r="K151" s="603"/>
      <c r="L151" s="603"/>
      <c r="M151" s="603"/>
    </row>
    <row r="152" spans="4:13" x14ac:dyDescent="0.2">
      <c r="D152" s="603"/>
      <c r="F152" s="603"/>
      <c r="G152" s="603"/>
      <c r="H152" s="603"/>
      <c r="I152" s="605"/>
      <c r="K152" s="603"/>
      <c r="L152" s="603"/>
      <c r="M152" s="603"/>
    </row>
    <row r="153" spans="4:13" x14ac:dyDescent="0.2">
      <c r="D153" s="603"/>
      <c r="F153" s="603"/>
      <c r="G153" s="603"/>
      <c r="H153" s="603"/>
      <c r="I153" s="605"/>
      <c r="K153" s="603"/>
      <c r="L153" s="603"/>
      <c r="M153" s="603"/>
    </row>
    <row r="154" spans="4:13" x14ac:dyDescent="0.2">
      <c r="D154" s="603"/>
      <c r="F154" s="603"/>
      <c r="G154" s="603"/>
      <c r="H154" s="603"/>
      <c r="I154" s="605"/>
      <c r="K154" s="603"/>
      <c r="L154" s="603"/>
      <c r="M154" s="603"/>
    </row>
    <row r="155" spans="4:13" x14ac:dyDescent="0.2">
      <c r="D155" s="603"/>
      <c r="F155" s="603"/>
      <c r="G155" s="603"/>
      <c r="H155" s="603"/>
      <c r="I155" s="605"/>
      <c r="K155" s="603"/>
      <c r="L155" s="603"/>
      <c r="M155" s="603"/>
    </row>
    <row r="156" spans="4:13" x14ac:dyDescent="0.2">
      <c r="D156" s="603"/>
      <c r="F156" s="603"/>
      <c r="G156" s="603"/>
      <c r="H156" s="603"/>
      <c r="I156" s="605"/>
      <c r="K156" s="603"/>
      <c r="L156" s="603"/>
      <c r="M156" s="603"/>
    </row>
    <row r="157" spans="4:13" x14ac:dyDescent="0.2">
      <c r="D157" s="603"/>
      <c r="F157" s="603"/>
      <c r="G157" s="603"/>
      <c r="H157" s="603"/>
      <c r="I157" s="605"/>
      <c r="K157" s="603"/>
      <c r="L157" s="603"/>
      <c r="M157" s="603"/>
    </row>
    <row r="158" spans="4:13" x14ac:dyDescent="0.2">
      <c r="D158" s="603"/>
      <c r="F158" s="603"/>
      <c r="G158" s="603"/>
      <c r="H158" s="603"/>
      <c r="I158" s="605"/>
      <c r="K158" s="603"/>
      <c r="L158" s="603"/>
      <c r="M158" s="603"/>
    </row>
    <row r="159" spans="4:13" x14ac:dyDescent="0.2">
      <c r="D159" s="603"/>
      <c r="F159" s="603"/>
      <c r="G159" s="603"/>
      <c r="H159" s="603"/>
      <c r="I159" s="605"/>
      <c r="K159" s="603"/>
      <c r="L159" s="603"/>
      <c r="M159" s="603"/>
    </row>
    <row r="160" spans="4:13" x14ac:dyDescent="0.2">
      <c r="D160" s="603"/>
      <c r="F160" s="603"/>
      <c r="G160" s="603"/>
      <c r="H160" s="603"/>
      <c r="I160" s="605"/>
      <c r="K160" s="603"/>
      <c r="L160" s="603"/>
      <c r="M160" s="603"/>
    </row>
    <row r="161" spans="4:13" x14ac:dyDescent="0.2">
      <c r="D161" s="603"/>
      <c r="F161" s="603"/>
      <c r="G161" s="603"/>
      <c r="H161" s="603"/>
      <c r="I161" s="605"/>
      <c r="K161" s="603"/>
      <c r="L161" s="603"/>
      <c r="M161" s="603"/>
    </row>
    <row r="162" spans="4:13" x14ac:dyDescent="0.2">
      <c r="D162" s="603"/>
      <c r="F162" s="603"/>
      <c r="G162" s="603"/>
      <c r="H162" s="603"/>
      <c r="I162" s="605"/>
      <c r="K162" s="603"/>
      <c r="L162" s="603"/>
      <c r="M162" s="603"/>
    </row>
    <row r="163" spans="4:13" x14ac:dyDescent="0.2">
      <c r="D163" s="603"/>
      <c r="F163" s="603"/>
      <c r="G163" s="603"/>
      <c r="H163" s="603"/>
      <c r="I163" s="605"/>
      <c r="K163" s="603"/>
      <c r="L163" s="603"/>
      <c r="M163" s="603"/>
    </row>
    <row r="164" spans="4:13" x14ac:dyDescent="0.2">
      <c r="D164" s="603"/>
      <c r="F164" s="603"/>
      <c r="G164" s="603"/>
      <c r="H164" s="603"/>
      <c r="I164" s="605"/>
      <c r="K164" s="603"/>
      <c r="L164" s="603"/>
      <c r="M164" s="603"/>
    </row>
    <row r="165" spans="4:13" x14ac:dyDescent="0.2">
      <c r="D165" s="603"/>
      <c r="F165" s="603"/>
      <c r="G165" s="603"/>
      <c r="H165" s="603"/>
      <c r="I165" s="605"/>
      <c r="K165" s="603"/>
      <c r="L165" s="603"/>
      <c r="M165" s="603"/>
    </row>
    <row r="166" spans="4:13" x14ac:dyDescent="0.2">
      <c r="D166" s="603"/>
      <c r="F166" s="603"/>
      <c r="G166" s="603"/>
      <c r="H166" s="603"/>
      <c r="I166" s="605"/>
      <c r="K166" s="603"/>
      <c r="L166" s="603"/>
      <c r="M166" s="603"/>
    </row>
    <row r="167" spans="4:13" x14ac:dyDescent="0.2">
      <c r="D167" s="603"/>
      <c r="F167" s="603"/>
      <c r="G167" s="603"/>
      <c r="H167" s="603"/>
      <c r="I167" s="605"/>
      <c r="K167" s="603"/>
      <c r="L167" s="603"/>
      <c r="M167" s="603"/>
    </row>
    <row r="168" spans="4:13" x14ac:dyDescent="0.2">
      <c r="D168" s="603"/>
      <c r="F168" s="603"/>
      <c r="G168" s="603"/>
      <c r="H168" s="603"/>
      <c r="I168" s="605"/>
      <c r="K168" s="603"/>
      <c r="L168" s="603"/>
      <c r="M168" s="603"/>
    </row>
    <row r="169" spans="4:13" x14ac:dyDescent="0.2">
      <c r="D169" s="603"/>
      <c r="F169" s="603"/>
      <c r="G169" s="603"/>
      <c r="H169" s="603"/>
      <c r="I169" s="605"/>
      <c r="K169" s="603"/>
      <c r="L169" s="603"/>
      <c r="M169" s="603"/>
    </row>
    <row r="170" spans="4:13" x14ac:dyDescent="0.2">
      <c r="D170" s="603"/>
      <c r="F170" s="603"/>
      <c r="G170" s="603"/>
      <c r="H170" s="603"/>
      <c r="I170" s="605"/>
      <c r="K170" s="603"/>
      <c r="L170" s="603"/>
      <c r="M170" s="603"/>
    </row>
    <row r="171" spans="4:13" x14ac:dyDescent="0.2">
      <c r="D171" s="603"/>
      <c r="F171" s="603"/>
      <c r="G171" s="603"/>
      <c r="H171" s="603"/>
      <c r="I171" s="605"/>
      <c r="K171" s="603"/>
      <c r="L171" s="603"/>
      <c r="M171" s="603"/>
    </row>
    <row r="172" spans="4:13" x14ac:dyDescent="0.2">
      <c r="D172" s="603"/>
      <c r="F172" s="603"/>
      <c r="G172" s="603"/>
      <c r="H172" s="603"/>
      <c r="I172" s="605"/>
      <c r="K172" s="603"/>
      <c r="L172" s="603"/>
      <c r="M172" s="603"/>
    </row>
    <row r="173" spans="4:13" x14ac:dyDescent="0.2">
      <c r="D173" s="603"/>
      <c r="F173" s="603"/>
      <c r="G173" s="603"/>
      <c r="H173" s="603"/>
      <c r="I173" s="605"/>
      <c r="K173" s="603"/>
      <c r="L173" s="603"/>
      <c r="M173" s="603"/>
    </row>
    <row r="174" spans="4:13" x14ac:dyDescent="0.2">
      <c r="D174" s="603"/>
      <c r="F174" s="603"/>
      <c r="G174" s="603"/>
      <c r="H174" s="603"/>
      <c r="I174" s="605"/>
      <c r="K174" s="603"/>
      <c r="L174" s="603"/>
      <c r="M174" s="603"/>
    </row>
    <row r="175" spans="4:13" x14ac:dyDescent="0.2">
      <c r="D175" s="603"/>
      <c r="F175" s="603"/>
      <c r="G175" s="603"/>
      <c r="H175" s="603"/>
      <c r="I175" s="605"/>
      <c r="K175" s="603"/>
      <c r="L175" s="603"/>
      <c r="M175" s="603"/>
    </row>
    <row r="176" spans="4:13" x14ac:dyDescent="0.2">
      <c r="D176" s="603"/>
      <c r="F176" s="603"/>
      <c r="G176" s="603"/>
      <c r="H176" s="603"/>
      <c r="I176" s="605"/>
      <c r="K176" s="603"/>
      <c r="L176" s="603"/>
      <c r="M176" s="603"/>
    </row>
    <row r="177" spans="4:13" x14ac:dyDescent="0.2">
      <c r="D177" s="603"/>
      <c r="F177" s="603"/>
      <c r="G177" s="603"/>
      <c r="H177" s="603"/>
      <c r="I177" s="605"/>
      <c r="K177" s="603"/>
      <c r="L177" s="603"/>
      <c r="M177" s="603"/>
    </row>
    <row r="178" spans="4:13" x14ac:dyDescent="0.2">
      <c r="D178" s="603"/>
      <c r="F178" s="603"/>
      <c r="G178" s="603"/>
      <c r="H178" s="603"/>
      <c r="I178" s="605"/>
      <c r="K178" s="603"/>
      <c r="L178" s="603"/>
      <c r="M178" s="603"/>
    </row>
    <row r="179" spans="4:13" x14ac:dyDescent="0.2">
      <c r="D179" s="603"/>
      <c r="F179" s="603"/>
      <c r="G179" s="603"/>
      <c r="H179" s="603"/>
      <c r="I179" s="605"/>
      <c r="K179" s="603"/>
      <c r="L179" s="603"/>
      <c r="M179" s="603"/>
    </row>
    <row r="180" spans="4:13" x14ac:dyDescent="0.2">
      <c r="D180" s="603"/>
      <c r="F180" s="603"/>
      <c r="G180" s="603"/>
      <c r="H180" s="603"/>
      <c r="I180" s="605"/>
      <c r="K180" s="603"/>
      <c r="L180" s="603"/>
      <c r="M180" s="603"/>
    </row>
    <row r="181" spans="4:13" x14ac:dyDescent="0.2">
      <c r="D181" s="603"/>
      <c r="F181" s="603"/>
      <c r="G181" s="603"/>
      <c r="H181" s="603"/>
      <c r="I181" s="605"/>
      <c r="K181" s="603"/>
      <c r="L181" s="603"/>
      <c r="M181" s="603"/>
    </row>
    <row r="182" spans="4:13" x14ac:dyDescent="0.2">
      <c r="D182" s="603"/>
      <c r="F182" s="603"/>
      <c r="G182" s="603"/>
      <c r="H182" s="603"/>
      <c r="I182" s="605"/>
      <c r="K182" s="603"/>
      <c r="L182" s="603"/>
      <c r="M182" s="603"/>
    </row>
    <row r="183" spans="4:13" x14ac:dyDescent="0.2">
      <c r="D183" s="603"/>
      <c r="F183" s="603"/>
      <c r="G183" s="603"/>
      <c r="H183" s="603"/>
      <c r="I183" s="605"/>
      <c r="K183" s="603"/>
      <c r="L183" s="603"/>
      <c r="M183" s="603"/>
    </row>
    <row r="184" spans="4:13" x14ac:dyDescent="0.2">
      <c r="D184" s="603"/>
      <c r="F184" s="603"/>
      <c r="G184" s="603"/>
      <c r="H184" s="603"/>
      <c r="I184" s="605"/>
      <c r="K184" s="603"/>
      <c r="L184" s="603"/>
      <c r="M184" s="603"/>
    </row>
    <row r="185" spans="4:13" x14ac:dyDescent="0.2">
      <c r="D185" s="603"/>
      <c r="F185" s="603"/>
      <c r="G185" s="603"/>
      <c r="H185" s="603"/>
      <c r="I185" s="605"/>
      <c r="K185" s="603"/>
      <c r="L185" s="603"/>
      <c r="M185" s="603"/>
    </row>
    <row r="186" spans="4:13" x14ac:dyDescent="0.2">
      <c r="D186" s="603"/>
      <c r="F186" s="603"/>
      <c r="G186" s="603"/>
      <c r="H186" s="603"/>
      <c r="I186" s="605"/>
      <c r="K186" s="603"/>
      <c r="L186" s="603"/>
      <c r="M186" s="603"/>
    </row>
    <row r="187" spans="4:13" x14ac:dyDescent="0.2">
      <c r="D187" s="603"/>
      <c r="F187" s="603"/>
      <c r="G187" s="603"/>
      <c r="H187" s="603"/>
      <c r="I187" s="605"/>
      <c r="K187" s="603"/>
      <c r="L187" s="603"/>
      <c r="M187" s="603"/>
    </row>
    <row r="188" spans="4:13" x14ac:dyDescent="0.2">
      <c r="D188" s="603"/>
      <c r="F188" s="603"/>
      <c r="G188" s="603"/>
      <c r="H188" s="603"/>
      <c r="I188" s="605"/>
      <c r="K188" s="603"/>
      <c r="L188" s="603"/>
      <c r="M188" s="603"/>
    </row>
    <row r="189" spans="4:13" x14ac:dyDescent="0.2">
      <c r="D189" s="603"/>
      <c r="F189" s="603"/>
      <c r="G189" s="603"/>
      <c r="H189" s="603"/>
      <c r="I189" s="605"/>
      <c r="K189" s="603"/>
      <c r="L189" s="603"/>
      <c r="M189" s="603"/>
    </row>
    <row r="190" spans="4:13" x14ac:dyDescent="0.2">
      <c r="D190" s="603"/>
      <c r="F190" s="603"/>
      <c r="G190" s="603"/>
      <c r="H190" s="603"/>
      <c r="I190" s="605"/>
      <c r="K190" s="603"/>
      <c r="L190" s="603"/>
      <c r="M190" s="603"/>
    </row>
    <row r="191" spans="4:13" x14ac:dyDescent="0.2">
      <c r="D191" s="603"/>
      <c r="F191" s="603"/>
      <c r="G191" s="603"/>
      <c r="H191" s="603"/>
      <c r="I191" s="605"/>
      <c r="K191" s="603"/>
      <c r="L191" s="603"/>
      <c r="M191" s="603"/>
    </row>
    <row r="192" spans="4:13" x14ac:dyDescent="0.2">
      <c r="D192" s="603"/>
      <c r="F192" s="603"/>
      <c r="G192" s="603"/>
      <c r="H192" s="603"/>
      <c r="I192" s="605"/>
      <c r="K192" s="603"/>
      <c r="L192" s="603"/>
      <c r="M192" s="603"/>
    </row>
    <row r="193" spans="4:13" x14ac:dyDescent="0.2">
      <c r="D193" s="603"/>
      <c r="F193" s="603"/>
      <c r="G193" s="603"/>
      <c r="H193" s="603"/>
      <c r="I193" s="605"/>
      <c r="K193" s="603"/>
      <c r="L193" s="603"/>
      <c r="M193" s="603"/>
    </row>
    <row r="194" spans="4:13" x14ac:dyDescent="0.2">
      <c r="D194" s="603"/>
      <c r="F194" s="603"/>
      <c r="G194" s="603"/>
      <c r="H194" s="603"/>
      <c r="I194" s="605"/>
      <c r="K194" s="603"/>
      <c r="L194" s="603"/>
      <c r="M194" s="603"/>
    </row>
    <row r="195" spans="4:13" x14ac:dyDescent="0.2">
      <c r="D195" s="603"/>
      <c r="F195" s="603"/>
      <c r="G195" s="603"/>
      <c r="H195" s="603"/>
      <c r="I195" s="605"/>
      <c r="K195" s="603"/>
      <c r="L195" s="603"/>
      <c r="M195" s="603"/>
    </row>
    <row r="196" spans="4:13" x14ac:dyDescent="0.2">
      <c r="D196" s="603"/>
      <c r="F196" s="603"/>
      <c r="G196" s="603"/>
      <c r="H196" s="603"/>
      <c r="I196" s="605"/>
      <c r="K196" s="603"/>
      <c r="L196" s="603"/>
      <c r="M196" s="603"/>
    </row>
    <row r="197" spans="4:13" x14ac:dyDescent="0.2">
      <c r="D197" s="603"/>
      <c r="F197" s="603"/>
      <c r="G197" s="603"/>
      <c r="H197" s="603"/>
      <c r="I197" s="605"/>
      <c r="K197" s="603"/>
      <c r="L197" s="603"/>
      <c r="M197" s="603"/>
    </row>
    <row r="198" spans="4:13" x14ac:dyDescent="0.2">
      <c r="D198" s="603"/>
      <c r="F198" s="603"/>
      <c r="G198" s="603"/>
      <c r="H198" s="603"/>
      <c r="I198" s="605"/>
      <c r="K198" s="603"/>
      <c r="L198" s="603"/>
      <c r="M198" s="603"/>
    </row>
    <row r="199" spans="4:13" x14ac:dyDescent="0.2">
      <c r="D199" s="603"/>
      <c r="F199" s="603"/>
      <c r="G199" s="603"/>
      <c r="H199" s="603"/>
      <c r="I199" s="605"/>
      <c r="K199" s="603"/>
      <c r="L199" s="603"/>
      <c r="M199" s="603"/>
    </row>
    <row r="200" spans="4:13" x14ac:dyDescent="0.2">
      <c r="D200" s="603"/>
      <c r="F200" s="603"/>
      <c r="G200" s="603"/>
      <c r="H200" s="603"/>
      <c r="I200" s="605"/>
      <c r="K200" s="603"/>
      <c r="L200" s="603"/>
      <c r="M200" s="603"/>
    </row>
    <row r="201" spans="4:13" x14ac:dyDescent="0.2">
      <c r="D201" s="603"/>
      <c r="F201" s="603"/>
      <c r="G201" s="603"/>
      <c r="H201" s="603"/>
      <c r="I201" s="605"/>
      <c r="K201" s="603"/>
      <c r="L201" s="603"/>
      <c r="M201" s="603"/>
    </row>
    <row r="202" spans="4:13" x14ac:dyDescent="0.2">
      <c r="D202" s="603"/>
      <c r="F202" s="603"/>
      <c r="G202" s="603"/>
      <c r="H202" s="603"/>
      <c r="I202" s="605"/>
      <c r="K202" s="603"/>
      <c r="L202" s="603"/>
      <c r="M202" s="603"/>
    </row>
    <row r="203" spans="4:13" x14ac:dyDescent="0.2">
      <c r="D203" s="603"/>
      <c r="F203" s="603"/>
      <c r="G203" s="603"/>
      <c r="H203" s="603"/>
      <c r="I203" s="605"/>
      <c r="K203" s="603"/>
      <c r="L203" s="603"/>
      <c r="M203" s="603"/>
    </row>
    <row r="204" spans="4:13" x14ac:dyDescent="0.2">
      <c r="D204" s="603"/>
      <c r="F204" s="603"/>
      <c r="G204" s="603"/>
      <c r="H204" s="603"/>
      <c r="I204" s="605"/>
      <c r="K204" s="603"/>
      <c r="L204" s="603"/>
      <c r="M204" s="603"/>
    </row>
    <row r="205" spans="4:13" x14ac:dyDescent="0.2">
      <c r="D205" s="603"/>
      <c r="F205" s="603"/>
      <c r="G205" s="603"/>
      <c r="H205" s="603"/>
      <c r="I205" s="605"/>
      <c r="K205" s="603"/>
      <c r="L205" s="603"/>
      <c r="M205" s="603"/>
    </row>
    <row r="206" spans="4:13" x14ac:dyDescent="0.2">
      <c r="D206" s="603"/>
      <c r="F206" s="603"/>
      <c r="G206" s="603"/>
      <c r="H206" s="603"/>
      <c r="I206" s="605"/>
      <c r="K206" s="603"/>
      <c r="L206" s="603"/>
      <c r="M206" s="603"/>
    </row>
    <row r="207" spans="4:13" x14ac:dyDescent="0.2">
      <c r="D207" s="603"/>
      <c r="F207" s="603"/>
      <c r="G207" s="603"/>
      <c r="H207" s="603"/>
      <c r="I207" s="605"/>
      <c r="K207" s="603"/>
      <c r="L207" s="603"/>
      <c r="M207" s="603"/>
    </row>
    <row r="208" spans="4:13" x14ac:dyDescent="0.2">
      <c r="D208" s="603"/>
      <c r="F208" s="603"/>
      <c r="G208" s="603"/>
      <c r="H208" s="603"/>
      <c r="I208" s="605"/>
      <c r="K208" s="603"/>
      <c r="L208" s="603"/>
      <c r="M208" s="603"/>
    </row>
    <row r="209" spans="4:13" x14ac:dyDescent="0.2">
      <c r="D209" s="603"/>
      <c r="F209" s="603"/>
      <c r="G209" s="603"/>
      <c r="H209" s="603"/>
      <c r="I209" s="605"/>
      <c r="K209" s="603"/>
      <c r="L209" s="603"/>
      <c r="M209" s="603"/>
    </row>
    <row r="210" spans="4:13" x14ac:dyDescent="0.2">
      <c r="D210" s="603"/>
      <c r="F210" s="603"/>
      <c r="G210" s="603"/>
      <c r="H210" s="603"/>
      <c r="I210" s="605"/>
      <c r="K210" s="603"/>
      <c r="L210" s="603"/>
      <c r="M210" s="603"/>
    </row>
    <row r="211" spans="4:13" x14ac:dyDescent="0.2">
      <c r="D211" s="603"/>
      <c r="F211" s="603"/>
      <c r="G211" s="603"/>
      <c r="H211" s="603"/>
      <c r="I211" s="605"/>
      <c r="K211" s="603"/>
      <c r="L211" s="603"/>
      <c r="M211" s="603"/>
    </row>
    <row r="212" spans="4:13" x14ac:dyDescent="0.2">
      <c r="D212" s="603"/>
      <c r="F212" s="603"/>
      <c r="G212" s="603"/>
      <c r="H212" s="603"/>
      <c r="I212" s="605"/>
      <c r="K212" s="603"/>
      <c r="L212" s="603"/>
      <c r="M212" s="603"/>
    </row>
    <row r="213" spans="4:13" x14ac:dyDescent="0.2">
      <c r="D213" s="603"/>
      <c r="F213" s="603"/>
      <c r="G213" s="603"/>
      <c r="H213" s="603"/>
      <c r="I213" s="605"/>
      <c r="K213" s="603"/>
      <c r="L213" s="603"/>
      <c r="M213" s="603"/>
    </row>
    <row r="214" spans="4:13" x14ac:dyDescent="0.2">
      <c r="D214" s="603"/>
      <c r="F214" s="603"/>
      <c r="G214" s="603"/>
      <c r="H214" s="603"/>
      <c r="I214" s="605"/>
      <c r="K214" s="603"/>
      <c r="L214" s="603"/>
      <c r="M214" s="603"/>
    </row>
    <row r="215" spans="4:13" x14ac:dyDescent="0.2">
      <c r="D215" s="603"/>
      <c r="F215" s="603"/>
      <c r="G215" s="603"/>
      <c r="H215" s="603"/>
      <c r="I215" s="605"/>
      <c r="K215" s="603"/>
      <c r="L215" s="603"/>
      <c r="M215" s="603"/>
    </row>
    <row r="216" spans="4:13" x14ac:dyDescent="0.2">
      <c r="D216" s="603"/>
      <c r="F216" s="603"/>
      <c r="G216" s="603"/>
      <c r="H216" s="603"/>
      <c r="I216" s="605"/>
      <c r="K216" s="603"/>
      <c r="L216" s="603"/>
      <c r="M216" s="603"/>
    </row>
    <row r="217" spans="4:13" x14ac:dyDescent="0.2">
      <c r="D217" s="603"/>
      <c r="F217" s="603"/>
      <c r="G217" s="603"/>
      <c r="H217" s="603"/>
      <c r="I217" s="605"/>
      <c r="K217" s="603"/>
      <c r="L217" s="603"/>
      <c r="M217" s="603"/>
    </row>
    <row r="218" spans="4:13" x14ac:dyDescent="0.2">
      <c r="D218" s="603"/>
      <c r="F218" s="603"/>
      <c r="G218" s="603"/>
      <c r="H218" s="603"/>
      <c r="I218" s="605"/>
      <c r="K218" s="603"/>
      <c r="L218" s="603"/>
      <c r="M218" s="603"/>
    </row>
    <row r="219" spans="4:13" x14ac:dyDescent="0.2">
      <c r="D219" s="603"/>
      <c r="F219" s="603"/>
      <c r="G219" s="603"/>
      <c r="H219" s="603"/>
      <c r="I219" s="605"/>
      <c r="K219" s="603"/>
      <c r="L219" s="603"/>
      <c r="M219" s="603"/>
    </row>
    <row r="220" spans="4:13" x14ac:dyDescent="0.2">
      <c r="D220" s="603"/>
      <c r="F220" s="603"/>
      <c r="G220" s="603"/>
      <c r="H220" s="603"/>
      <c r="I220" s="605"/>
      <c r="K220" s="603"/>
      <c r="L220" s="603"/>
      <c r="M220" s="603"/>
    </row>
    <row r="221" spans="4:13" x14ac:dyDescent="0.2">
      <c r="D221" s="603"/>
      <c r="F221" s="603"/>
      <c r="G221" s="603"/>
      <c r="H221" s="603"/>
      <c r="I221" s="605"/>
      <c r="K221" s="603"/>
      <c r="L221" s="603"/>
      <c r="M221" s="603"/>
    </row>
    <row r="222" spans="4:13" x14ac:dyDescent="0.2">
      <c r="D222" s="603"/>
      <c r="F222" s="603"/>
      <c r="G222" s="603"/>
      <c r="H222" s="603"/>
      <c r="I222" s="605"/>
      <c r="K222" s="603"/>
      <c r="L222" s="603"/>
      <c r="M222" s="603"/>
    </row>
    <row r="223" spans="4:13" x14ac:dyDescent="0.2">
      <c r="D223" s="603"/>
      <c r="F223" s="603"/>
      <c r="G223" s="603"/>
      <c r="H223" s="603"/>
      <c r="I223" s="605"/>
      <c r="K223" s="603"/>
      <c r="L223" s="603"/>
      <c r="M223" s="603"/>
    </row>
    <row r="224" spans="4:13" x14ac:dyDescent="0.2">
      <c r="D224" s="603"/>
      <c r="F224" s="603"/>
      <c r="G224" s="603"/>
      <c r="H224" s="603"/>
      <c r="I224" s="605"/>
      <c r="K224" s="603"/>
      <c r="L224" s="603"/>
      <c r="M224" s="603"/>
    </row>
    <row r="225" spans="4:13" x14ac:dyDescent="0.2">
      <c r="D225" s="603"/>
      <c r="F225" s="603"/>
      <c r="G225" s="603"/>
      <c r="H225" s="603"/>
      <c r="I225" s="605"/>
      <c r="K225" s="603"/>
      <c r="L225" s="603"/>
      <c r="M225" s="603"/>
    </row>
    <row r="226" spans="4:13" x14ac:dyDescent="0.2">
      <c r="D226" s="603"/>
      <c r="F226" s="603"/>
      <c r="G226" s="603"/>
      <c r="H226" s="603"/>
      <c r="I226" s="605"/>
      <c r="K226" s="603"/>
      <c r="L226" s="603"/>
      <c r="M226" s="603"/>
    </row>
    <row r="227" spans="4:13" x14ac:dyDescent="0.2">
      <c r="D227" s="603"/>
      <c r="F227" s="603"/>
      <c r="G227" s="603"/>
      <c r="H227" s="603"/>
      <c r="I227" s="605"/>
      <c r="K227" s="603"/>
      <c r="L227" s="603"/>
      <c r="M227" s="603"/>
    </row>
    <row r="228" spans="4:13" x14ac:dyDescent="0.2">
      <c r="D228" s="603"/>
      <c r="F228" s="603"/>
      <c r="G228" s="603"/>
      <c r="H228" s="603"/>
      <c r="I228" s="605"/>
      <c r="K228" s="603"/>
      <c r="L228" s="603"/>
      <c r="M228" s="603"/>
    </row>
    <row r="229" spans="4:13" x14ac:dyDescent="0.2">
      <c r="D229" s="603"/>
      <c r="F229" s="603"/>
      <c r="G229" s="603"/>
      <c r="H229" s="603"/>
      <c r="I229" s="605"/>
      <c r="K229" s="603"/>
      <c r="L229" s="603"/>
      <c r="M229" s="603"/>
    </row>
    <row r="230" spans="4:13" x14ac:dyDescent="0.2">
      <c r="D230" s="603"/>
      <c r="F230" s="603"/>
      <c r="G230" s="603"/>
      <c r="H230" s="603"/>
      <c r="I230" s="605"/>
      <c r="K230" s="603"/>
      <c r="L230" s="603"/>
      <c r="M230" s="603"/>
    </row>
    <row r="231" spans="4:13" x14ac:dyDescent="0.2">
      <c r="D231" s="603"/>
      <c r="F231" s="603"/>
      <c r="G231" s="603"/>
      <c r="H231" s="603"/>
      <c r="I231" s="605"/>
      <c r="K231" s="603"/>
      <c r="L231" s="603"/>
      <c r="M231" s="603"/>
    </row>
    <row r="232" spans="4:13" x14ac:dyDescent="0.2">
      <c r="D232" s="603"/>
      <c r="F232" s="603"/>
      <c r="G232" s="603"/>
      <c r="H232" s="603"/>
      <c r="I232" s="605"/>
      <c r="K232" s="603"/>
      <c r="L232" s="603"/>
      <c r="M232" s="603"/>
    </row>
    <row r="233" spans="4:13" x14ac:dyDescent="0.2">
      <c r="D233" s="603"/>
      <c r="F233" s="603"/>
      <c r="G233" s="603"/>
      <c r="H233" s="603"/>
      <c r="I233" s="605"/>
      <c r="K233" s="603"/>
      <c r="L233" s="603"/>
      <c r="M233" s="603"/>
    </row>
    <row r="234" spans="4:13" x14ac:dyDescent="0.2">
      <c r="D234" s="603"/>
      <c r="F234" s="603"/>
      <c r="G234" s="603"/>
      <c r="H234" s="603"/>
      <c r="I234" s="605"/>
      <c r="K234" s="603"/>
      <c r="L234" s="603"/>
      <c r="M234" s="603"/>
    </row>
    <row r="235" spans="4:13" x14ac:dyDescent="0.2">
      <c r="D235" s="603"/>
      <c r="F235" s="603"/>
      <c r="G235" s="603"/>
      <c r="H235" s="603"/>
      <c r="I235" s="605"/>
      <c r="K235" s="603"/>
      <c r="L235" s="603"/>
      <c r="M235" s="603"/>
    </row>
    <row r="236" spans="4:13" x14ac:dyDescent="0.2">
      <c r="D236" s="603"/>
      <c r="F236" s="603"/>
      <c r="G236" s="603"/>
      <c r="H236" s="603"/>
      <c r="I236" s="605"/>
      <c r="K236" s="603"/>
      <c r="L236" s="603"/>
      <c r="M236" s="603"/>
    </row>
    <row r="237" spans="4:13" x14ac:dyDescent="0.2">
      <c r="D237" s="603"/>
      <c r="F237" s="603"/>
      <c r="G237" s="603"/>
      <c r="H237" s="603"/>
      <c r="I237" s="605"/>
      <c r="K237" s="603"/>
      <c r="L237" s="603"/>
      <c r="M237" s="603"/>
    </row>
    <row r="238" spans="4:13" x14ac:dyDescent="0.2">
      <c r="D238" s="603"/>
      <c r="F238" s="603"/>
      <c r="G238" s="603"/>
      <c r="H238" s="603"/>
      <c r="I238" s="605"/>
      <c r="K238" s="603"/>
      <c r="L238" s="603"/>
      <c r="M238" s="603"/>
    </row>
    <row r="239" spans="4:13" x14ac:dyDescent="0.2">
      <c r="D239" s="603"/>
      <c r="F239" s="603"/>
      <c r="G239" s="603"/>
      <c r="H239" s="603"/>
      <c r="I239" s="605"/>
      <c r="K239" s="603"/>
      <c r="L239" s="603"/>
      <c r="M239" s="603"/>
    </row>
    <row r="240" spans="4:13" x14ac:dyDescent="0.2">
      <c r="D240" s="603"/>
      <c r="F240" s="603"/>
      <c r="G240" s="603"/>
      <c r="H240" s="603"/>
      <c r="I240" s="605"/>
      <c r="K240" s="603"/>
      <c r="L240" s="603"/>
      <c r="M240" s="603"/>
    </row>
    <row r="241" spans="4:13" x14ac:dyDescent="0.2">
      <c r="D241" s="603"/>
      <c r="F241" s="603"/>
      <c r="G241" s="603"/>
      <c r="H241" s="603"/>
      <c r="I241" s="605"/>
      <c r="K241" s="603"/>
      <c r="L241" s="603"/>
      <c r="M241" s="603"/>
    </row>
    <row r="242" spans="4:13" x14ac:dyDescent="0.2">
      <c r="D242" s="603"/>
      <c r="F242" s="603"/>
      <c r="G242" s="603"/>
      <c r="H242" s="603"/>
      <c r="I242" s="605"/>
      <c r="K242" s="603"/>
      <c r="L242" s="603"/>
      <c r="M242" s="603"/>
    </row>
    <row r="243" spans="4:13" x14ac:dyDescent="0.2">
      <c r="D243" s="603"/>
      <c r="F243" s="603"/>
      <c r="G243" s="603"/>
      <c r="H243" s="603"/>
      <c r="I243" s="605"/>
      <c r="K243" s="603"/>
      <c r="L243" s="603"/>
      <c r="M243" s="603"/>
    </row>
    <row r="244" spans="4:13" x14ac:dyDescent="0.2">
      <c r="D244" s="603"/>
      <c r="F244" s="603"/>
      <c r="G244" s="603"/>
      <c r="H244" s="603"/>
      <c r="I244" s="605"/>
      <c r="K244" s="603"/>
      <c r="L244" s="603"/>
      <c r="M244" s="603"/>
    </row>
    <row r="245" spans="4:13" x14ac:dyDescent="0.2">
      <c r="D245" s="603"/>
      <c r="F245" s="603"/>
      <c r="G245" s="603"/>
      <c r="H245" s="603"/>
      <c r="I245" s="605"/>
      <c r="K245" s="603"/>
      <c r="L245" s="603"/>
      <c r="M245" s="603"/>
    </row>
    <row r="246" spans="4:13" x14ac:dyDescent="0.2">
      <c r="D246" s="603"/>
      <c r="F246" s="603"/>
      <c r="G246" s="603"/>
      <c r="H246" s="603"/>
      <c r="I246" s="605"/>
      <c r="K246" s="603"/>
      <c r="L246" s="603"/>
      <c r="M246" s="603"/>
    </row>
    <row r="247" spans="4:13" x14ac:dyDescent="0.2">
      <c r="D247" s="603"/>
      <c r="F247" s="603"/>
      <c r="G247" s="603"/>
      <c r="H247" s="603"/>
      <c r="I247" s="605"/>
      <c r="K247" s="603"/>
      <c r="L247" s="603"/>
      <c r="M247" s="603"/>
    </row>
    <row r="248" spans="4:13" x14ac:dyDescent="0.2">
      <c r="D248" s="603"/>
      <c r="F248" s="603"/>
      <c r="G248" s="603"/>
      <c r="H248" s="603"/>
      <c r="I248" s="605"/>
      <c r="K248" s="603"/>
      <c r="L248" s="603"/>
      <c r="M248" s="603"/>
    </row>
    <row r="249" spans="4:13" x14ac:dyDescent="0.2">
      <c r="D249" s="603"/>
      <c r="F249" s="603"/>
      <c r="G249" s="603"/>
      <c r="H249" s="603"/>
      <c r="I249" s="605"/>
      <c r="K249" s="603"/>
      <c r="L249" s="603"/>
      <c r="M249" s="603"/>
    </row>
    <row r="250" spans="4:13" x14ac:dyDescent="0.2">
      <c r="D250" s="603"/>
      <c r="F250" s="603"/>
      <c r="G250" s="603"/>
      <c r="H250" s="603"/>
      <c r="I250" s="605"/>
      <c r="K250" s="603"/>
      <c r="L250" s="603"/>
      <c r="M250" s="603"/>
    </row>
    <row r="251" spans="4:13" x14ac:dyDescent="0.2">
      <c r="D251" s="603"/>
      <c r="F251" s="603"/>
      <c r="G251" s="603"/>
      <c r="H251" s="603"/>
      <c r="I251" s="605"/>
      <c r="K251" s="603"/>
      <c r="L251" s="603"/>
      <c r="M251" s="603"/>
    </row>
    <row r="252" spans="4:13" x14ac:dyDescent="0.2">
      <c r="D252" s="603"/>
      <c r="F252" s="603"/>
      <c r="G252" s="603"/>
      <c r="H252" s="603"/>
      <c r="I252" s="605"/>
      <c r="K252" s="603"/>
      <c r="L252" s="603"/>
      <c r="M252" s="603"/>
    </row>
    <row r="253" spans="4:13" x14ac:dyDescent="0.2">
      <c r="D253" s="603"/>
      <c r="F253" s="603"/>
      <c r="G253" s="603"/>
      <c r="H253" s="603"/>
      <c r="I253" s="605"/>
      <c r="K253" s="603"/>
      <c r="L253" s="603"/>
      <c r="M253" s="603"/>
    </row>
    <row r="254" spans="4:13" x14ac:dyDescent="0.2">
      <c r="D254" s="603"/>
      <c r="F254" s="603"/>
      <c r="G254" s="603"/>
      <c r="H254" s="603"/>
      <c r="I254" s="605"/>
      <c r="K254" s="603"/>
      <c r="L254" s="603"/>
      <c r="M254" s="603"/>
    </row>
    <row r="255" spans="4:13" x14ac:dyDescent="0.2">
      <c r="D255" s="603"/>
      <c r="F255" s="603"/>
      <c r="G255" s="603"/>
      <c r="H255" s="603"/>
      <c r="I255" s="605"/>
      <c r="K255" s="603"/>
      <c r="L255" s="603"/>
      <c r="M255" s="603"/>
    </row>
    <row r="256" spans="4:13" x14ac:dyDescent="0.2">
      <c r="D256" s="603"/>
      <c r="F256" s="603"/>
      <c r="G256" s="603"/>
      <c r="H256" s="603"/>
      <c r="I256" s="605"/>
      <c r="K256" s="603"/>
      <c r="L256" s="603"/>
      <c r="M256" s="603"/>
    </row>
    <row r="257" spans="4:13" x14ac:dyDescent="0.2">
      <c r="D257" s="603"/>
      <c r="F257" s="603"/>
      <c r="G257" s="603"/>
      <c r="H257" s="603"/>
      <c r="I257" s="605"/>
      <c r="K257" s="603"/>
      <c r="L257" s="603"/>
      <c r="M257" s="603"/>
    </row>
    <row r="258" spans="4:13" x14ac:dyDescent="0.2">
      <c r="D258" s="603"/>
      <c r="F258" s="603"/>
      <c r="G258" s="603"/>
      <c r="H258" s="603"/>
      <c r="I258" s="605"/>
      <c r="K258" s="603"/>
      <c r="L258" s="603"/>
      <c r="M258" s="603"/>
    </row>
    <row r="259" spans="4:13" x14ac:dyDescent="0.2">
      <c r="D259" s="603"/>
      <c r="F259" s="603"/>
      <c r="G259" s="603"/>
      <c r="H259" s="603"/>
      <c r="I259" s="605"/>
      <c r="K259" s="603"/>
      <c r="L259" s="603"/>
      <c r="M259" s="603"/>
    </row>
    <row r="260" spans="4:13" x14ac:dyDescent="0.2">
      <c r="D260" s="603"/>
      <c r="F260" s="603"/>
      <c r="G260" s="603"/>
      <c r="H260" s="603"/>
      <c r="I260" s="605"/>
      <c r="K260" s="603"/>
      <c r="L260" s="603"/>
      <c r="M260" s="603"/>
    </row>
    <row r="261" spans="4:13" x14ac:dyDescent="0.2">
      <c r="D261" s="603"/>
      <c r="F261" s="603"/>
      <c r="G261" s="603"/>
      <c r="H261" s="603"/>
      <c r="I261" s="605"/>
      <c r="K261" s="603"/>
      <c r="L261" s="603"/>
      <c r="M261" s="603"/>
    </row>
    <row r="262" spans="4:13" x14ac:dyDescent="0.2">
      <c r="D262" s="603"/>
      <c r="F262" s="603"/>
      <c r="G262" s="603"/>
      <c r="H262" s="603"/>
      <c r="I262" s="605"/>
      <c r="K262" s="603"/>
      <c r="L262" s="603"/>
      <c r="M262" s="603"/>
    </row>
    <row r="263" spans="4:13" x14ac:dyDescent="0.2">
      <c r="D263" s="603"/>
      <c r="F263" s="603"/>
      <c r="G263" s="603"/>
      <c r="H263" s="603"/>
      <c r="I263" s="605"/>
      <c r="K263" s="603"/>
      <c r="L263" s="603"/>
      <c r="M263" s="603"/>
    </row>
    <row r="264" spans="4:13" x14ac:dyDescent="0.2">
      <c r="D264" s="603"/>
      <c r="F264" s="603"/>
      <c r="G264" s="603"/>
      <c r="H264" s="603"/>
      <c r="I264" s="605"/>
      <c r="K264" s="603"/>
      <c r="L264" s="603"/>
      <c r="M264" s="603"/>
    </row>
    <row r="265" spans="4:13" x14ac:dyDescent="0.2">
      <c r="D265" s="603"/>
      <c r="F265" s="603"/>
      <c r="G265" s="603"/>
      <c r="H265" s="603"/>
      <c r="I265" s="605"/>
      <c r="K265" s="603"/>
      <c r="L265" s="603"/>
      <c r="M265" s="603"/>
    </row>
    <row r="266" spans="4:13" x14ac:dyDescent="0.2">
      <c r="D266" s="603"/>
      <c r="F266" s="603"/>
      <c r="G266" s="603"/>
      <c r="H266" s="603"/>
      <c r="I266" s="605"/>
      <c r="K266" s="603"/>
      <c r="L266" s="603"/>
      <c r="M266" s="603"/>
    </row>
    <row r="267" spans="4:13" x14ac:dyDescent="0.2">
      <c r="D267" s="603"/>
      <c r="F267" s="603"/>
      <c r="G267" s="603"/>
      <c r="H267" s="603"/>
      <c r="I267" s="605"/>
      <c r="K267" s="603"/>
      <c r="L267" s="603"/>
      <c r="M267" s="603"/>
    </row>
    <row r="268" spans="4:13" x14ac:dyDescent="0.2">
      <c r="D268" s="603"/>
      <c r="F268" s="603"/>
      <c r="G268" s="603"/>
      <c r="H268" s="603"/>
      <c r="I268" s="605"/>
      <c r="K268" s="603"/>
      <c r="L268" s="603"/>
      <c r="M268" s="603"/>
    </row>
    <row r="269" spans="4:13" x14ac:dyDescent="0.2">
      <c r="D269" s="603"/>
      <c r="F269" s="603"/>
      <c r="G269" s="603"/>
      <c r="H269" s="603"/>
      <c r="I269" s="605"/>
      <c r="K269" s="603"/>
      <c r="L269" s="603"/>
      <c r="M269" s="603"/>
    </row>
    <row r="270" spans="4:13" x14ac:dyDescent="0.2">
      <c r="D270" s="603"/>
      <c r="F270" s="603"/>
      <c r="G270" s="603"/>
      <c r="H270" s="603"/>
      <c r="I270" s="605"/>
      <c r="K270" s="603"/>
      <c r="L270" s="603"/>
      <c r="M270" s="603"/>
    </row>
    <row r="271" spans="4:13" x14ac:dyDescent="0.2">
      <c r="D271" s="603"/>
      <c r="F271" s="603"/>
      <c r="G271" s="603"/>
      <c r="H271" s="603"/>
      <c r="I271" s="605"/>
      <c r="K271" s="603"/>
      <c r="L271" s="603"/>
      <c r="M271" s="603"/>
    </row>
    <row r="272" spans="4:13" x14ac:dyDescent="0.2">
      <c r="D272" s="603"/>
      <c r="F272" s="603"/>
      <c r="G272" s="603"/>
      <c r="H272" s="603"/>
      <c r="I272" s="605"/>
      <c r="K272" s="603"/>
      <c r="L272" s="603"/>
      <c r="M272" s="603"/>
    </row>
    <row r="273" spans="4:13" x14ac:dyDescent="0.2">
      <c r="D273" s="603"/>
      <c r="F273" s="603"/>
      <c r="G273" s="603"/>
      <c r="H273" s="603"/>
      <c r="I273" s="605"/>
      <c r="K273" s="603"/>
      <c r="L273" s="603"/>
      <c r="M273" s="603"/>
    </row>
    <row r="274" spans="4:13" x14ac:dyDescent="0.2">
      <c r="D274" s="603"/>
      <c r="F274" s="603"/>
      <c r="G274" s="603"/>
      <c r="H274" s="603"/>
      <c r="I274" s="605"/>
      <c r="K274" s="603"/>
      <c r="L274" s="603"/>
      <c r="M274" s="603"/>
    </row>
    <row r="275" spans="4:13" x14ac:dyDescent="0.2">
      <c r="D275" s="603"/>
      <c r="F275" s="603"/>
      <c r="G275" s="603"/>
      <c r="H275" s="603"/>
      <c r="I275" s="605"/>
      <c r="K275" s="603"/>
      <c r="L275" s="603"/>
      <c r="M275" s="603"/>
    </row>
    <row r="276" spans="4:13" x14ac:dyDescent="0.2">
      <c r="D276" s="603"/>
      <c r="F276" s="603"/>
      <c r="G276" s="603"/>
      <c r="H276" s="603"/>
      <c r="I276" s="605"/>
      <c r="K276" s="603"/>
      <c r="L276" s="603"/>
      <c r="M276" s="603"/>
    </row>
    <row r="277" spans="4:13" x14ac:dyDescent="0.2">
      <c r="D277" s="603"/>
      <c r="F277" s="603"/>
      <c r="G277" s="603"/>
      <c r="H277" s="603"/>
      <c r="I277" s="605"/>
      <c r="K277" s="603"/>
      <c r="L277" s="603"/>
      <c r="M277" s="603"/>
    </row>
    <row r="278" spans="4:13" x14ac:dyDescent="0.2">
      <c r="D278" s="603"/>
      <c r="F278" s="603"/>
      <c r="G278" s="603"/>
      <c r="H278" s="603"/>
      <c r="I278" s="605"/>
      <c r="K278" s="603"/>
      <c r="L278" s="603"/>
      <c r="M278" s="603"/>
    </row>
    <row r="279" spans="4:13" x14ac:dyDescent="0.2">
      <c r="D279" s="603"/>
      <c r="F279" s="603"/>
      <c r="G279" s="603"/>
      <c r="H279" s="603"/>
      <c r="I279" s="605"/>
      <c r="K279" s="603"/>
      <c r="L279" s="603"/>
      <c r="M279" s="603"/>
    </row>
    <row r="280" spans="4:13" x14ac:dyDescent="0.2">
      <c r="D280" s="603"/>
      <c r="F280" s="603"/>
      <c r="G280" s="603"/>
      <c r="H280" s="603"/>
      <c r="I280" s="605"/>
      <c r="K280" s="603"/>
      <c r="L280" s="603"/>
      <c r="M280" s="603"/>
    </row>
    <row r="281" spans="4:13" x14ac:dyDescent="0.2">
      <c r="D281" s="603"/>
      <c r="F281" s="603"/>
      <c r="G281" s="603"/>
      <c r="H281" s="603"/>
      <c r="I281" s="605"/>
      <c r="K281" s="603"/>
      <c r="L281" s="603"/>
      <c r="M281" s="603"/>
    </row>
    <row r="282" spans="4:13" x14ac:dyDescent="0.2">
      <c r="D282" s="603"/>
      <c r="F282" s="603"/>
      <c r="G282" s="603"/>
      <c r="H282" s="603"/>
      <c r="I282" s="605"/>
      <c r="K282" s="603"/>
      <c r="L282" s="603"/>
      <c r="M282" s="603"/>
    </row>
    <row r="283" spans="4:13" x14ac:dyDescent="0.2">
      <c r="D283" s="603"/>
      <c r="F283" s="603"/>
      <c r="G283" s="603"/>
      <c r="H283" s="603"/>
      <c r="I283" s="605"/>
      <c r="K283" s="603"/>
      <c r="L283" s="603"/>
      <c r="M283" s="603"/>
    </row>
    <row r="284" spans="4:13" x14ac:dyDescent="0.2">
      <c r="D284" s="603"/>
      <c r="F284" s="603"/>
      <c r="G284" s="603"/>
      <c r="H284" s="603"/>
      <c r="I284" s="605"/>
      <c r="K284" s="603"/>
      <c r="L284" s="603"/>
      <c r="M284" s="603"/>
    </row>
    <row r="285" spans="4:13" x14ac:dyDescent="0.2">
      <c r="D285" s="603"/>
      <c r="F285" s="603"/>
      <c r="G285" s="603"/>
      <c r="H285" s="603"/>
      <c r="I285" s="605"/>
      <c r="K285" s="603"/>
      <c r="L285" s="603"/>
      <c r="M285" s="603"/>
    </row>
    <row r="286" spans="4:13" x14ac:dyDescent="0.2">
      <c r="D286" s="603"/>
      <c r="F286" s="603"/>
      <c r="G286" s="603"/>
      <c r="H286" s="603"/>
      <c r="I286" s="605"/>
      <c r="K286" s="603"/>
      <c r="L286" s="603"/>
      <c r="M286" s="603"/>
    </row>
    <row r="287" spans="4:13" x14ac:dyDescent="0.2">
      <c r="D287" s="603"/>
      <c r="F287" s="603"/>
      <c r="G287" s="603"/>
      <c r="H287" s="603"/>
      <c r="I287" s="605"/>
      <c r="K287" s="603"/>
      <c r="L287" s="603"/>
      <c r="M287" s="603"/>
    </row>
    <row r="288" spans="4:13" x14ac:dyDescent="0.2">
      <c r="D288" s="603"/>
      <c r="F288" s="603"/>
      <c r="G288" s="603"/>
      <c r="H288" s="603"/>
      <c r="I288" s="605"/>
      <c r="K288" s="603"/>
      <c r="L288" s="603"/>
      <c r="M288" s="603"/>
    </row>
    <row r="289" spans="4:13" x14ac:dyDescent="0.2">
      <c r="D289" s="603"/>
      <c r="F289" s="603"/>
      <c r="G289" s="603"/>
      <c r="H289" s="603"/>
      <c r="I289" s="605"/>
      <c r="K289" s="603"/>
      <c r="L289" s="603"/>
      <c r="M289" s="603"/>
    </row>
    <row r="290" spans="4:13" x14ac:dyDescent="0.2">
      <c r="D290" s="603"/>
      <c r="F290" s="603"/>
      <c r="G290" s="603"/>
      <c r="H290" s="603"/>
      <c r="I290" s="605"/>
      <c r="K290" s="603"/>
      <c r="L290" s="603"/>
      <c r="M290" s="603"/>
    </row>
    <row r="291" spans="4:13" x14ac:dyDescent="0.2">
      <c r="D291" s="603"/>
      <c r="F291" s="603"/>
      <c r="G291" s="603"/>
      <c r="H291" s="603"/>
      <c r="I291" s="605"/>
      <c r="K291" s="603"/>
      <c r="L291" s="603"/>
      <c r="M291" s="603"/>
    </row>
    <row r="292" spans="4:13" x14ac:dyDescent="0.2">
      <c r="D292" s="603"/>
      <c r="F292" s="603"/>
      <c r="G292" s="603"/>
      <c r="H292" s="603"/>
      <c r="I292" s="605"/>
      <c r="K292" s="603"/>
      <c r="L292" s="603"/>
      <c r="M292" s="603"/>
    </row>
    <row r="293" spans="4:13" x14ac:dyDescent="0.2">
      <c r="D293" s="603"/>
      <c r="F293" s="603"/>
      <c r="G293" s="603"/>
      <c r="H293" s="603"/>
      <c r="I293" s="605"/>
      <c r="K293" s="603"/>
      <c r="L293" s="603"/>
      <c r="M293" s="603"/>
    </row>
    <row r="294" spans="4:13" x14ac:dyDescent="0.2">
      <c r="D294" s="603"/>
      <c r="F294" s="603"/>
      <c r="G294" s="603"/>
      <c r="H294" s="603"/>
      <c r="I294" s="605"/>
      <c r="K294" s="603"/>
      <c r="L294" s="603"/>
      <c r="M294" s="603"/>
    </row>
    <row r="295" spans="4:13" x14ac:dyDescent="0.2">
      <c r="D295" s="603"/>
      <c r="F295" s="603"/>
      <c r="G295" s="603"/>
      <c r="H295" s="603"/>
      <c r="I295" s="605"/>
      <c r="K295" s="603"/>
      <c r="L295" s="603"/>
      <c r="M295" s="603"/>
    </row>
    <row r="296" spans="4:13" x14ac:dyDescent="0.2">
      <c r="D296" s="603"/>
      <c r="F296" s="603"/>
      <c r="G296" s="603"/>
      <c r="H296" s="603"/>
      <c r="I296" s="605"/>
      <c r="K296" s="603"/>
      <c r="L296" s="603"/>
      <c r="M296" s="603"/>
    </row>
    <row r="297" spans="4:13" x14ac:dyDescent="0.2">
      <c r="D297" s="603"/>
      <c r="F297" s="603"/>
      <c r="G297" s="603"/>
      <c r="H297" s="603"/>
      <c r="I297" s="605"/>
      <c r="K297" s="603"/>
      <c r="L297" s="603"/>
      <c r="M297" s="603"/>
    </row>
    <row r="298" spans="4:13" x14ac:dyDescent="0.2">
      <c r="D298" s="603"/>
      <c r="F298" s="603"/>
      <c r="G298" s="603"/>
      <c r="H298" s="603"/>
      <c r="I298" s="605"/>
      <c r="K298" s="603"/>
      <c r="L298" s="603"/>
      <c r="M298" s="603"/>
    </row>
    <row r="299" spans="4:13" x14ac:dyDescent="0.2">
      <c r="D299" s="603"/>
      <c r="F299" s="603"/>
      <c r="G299" s="603"/>
      <c r="H299" s="603"/>
      <c r="I299" s="605"/>
      <c r="K299" s="603"/>
      <c r="L299" s="603"/>
      <c r="M299" s="603"/>
    </row>
    <row r="300" spans="4:13" x14ac:dyDescent="0.2">
      <c r="D300" s="603"/>
      <c r="F300" s="603"/>
      <c r="G300" s="603"/>
      <c r="H300" s="603"/>
      <c r="I300" s="605"/>
      <c r="K300" s="603"/>
      <c r="L300" s="603"/>
      <c r="M300" s="603"/>
    </row>
    <row r="301" spans="4:13" x14ac:dyDescent="0.2">
      <c r="D301" s="603"/>
      <c r="F301" s="603"/>
      <c r="G301" s="603"/>
      <c r="H301" s="603"/>
      <c r="I301" s="605"/>
      <c r="K301" s="603"/>
      <c r="L301" s="603"/>
      <c r="M301" s="603"/>
    </row>
    <row r="302" spans="4:13" x14ac:dyDescent="0.2">
      <c r="D302" s="603"/>
      <c r="F302" s="603"/>
      <c r="G302" s="603"/>
      <c r="H302" s="603"/>
      <c r="I302" s="605"/>
      <c r="K302" s="603"/>
      <c r="L302" s="603"/>
      <c r="M302" s="603"/>
    </row>
    <row r="303" spans="4:13" x14ac:dyDescent="0.2">
      <c r="D303" s="603"/>
      <c r="F303" s="603"/>
      <c r="G303" s="603"/>
      <c r="H303" s="603"/>
      <c r="I303" s="605"/>
      <c r="K303" s="603"/>
      <c r="L303" s="603"/>
      <c r="M303" s="603"/>
    </row>
    <row r="304" spans="4:13" x14ac:dyDescent="0.2">
      <c r="D304" s="603"/>
      <c r="F304" s="603"/>
      <c r="G304" s="603"/>
      <c r="H304" s="603"/>
      <c r="I304" s="605"/>
      <c r="K304" s="603"/>
      <c r="L304" s="603"/>
      <c r="M304" s="603"/>
    </row>
    <row r="305" spans="4:13" x14ac:dyDescent="0.2">
      <c r="D305" s="603"/>
      <c r="F305" s="603"/>
      <c r="G305" s="603"/>
      <c r="H305" s="603"/>
      <c r="I305" s="605"/>
      <c r="K305" s="603"/>
      <c r="L305" s="603"/>
      <c r="M305" s="603"/>
    </row>
    <row r="306" spans="4:13" x14ac:dyDescent="0.2">
      <c r="D306" s="603"/>
      <c r="F306" s="603"/>
      <c r="G306" s="603"/>
      <c r="H306" s="603"/>
      <c r="I306" s="605"/>
      <c r="K306" s="603"/>
      <c r="L306" s="603"/>
      <c r="M306" s="603"/>
    </row>
    <row r="307" spans="4:13" x14ac:dyDescent="0.2">
      <c r="D307" s="603"/>
      <c r="F307" s="603"/>
      <c r="G307" s="603"/>
      <c r="H307" s="603"/>
      <c r="I307" s="605"/>
      <c r="K307" s="603"/>
      <c r="L307" s="603"/>
      <c r="M307" s="603"/>
    </row>
    <row r="308" spans="4:13" x14ac:dyDescent="0.2">
      <c r="D308" s="603"/>
      <c r="F308" s="603"/>
      <c r="G308" s="603"/>
      <c r="H308" s="603"/>
      <c r="I308" s="605"/>
      <c r="K308" s="603"/>
      <c r="L308" s="603"/>
      <c r="M308" s="603"/>
    </row>
    <row r="309" spans="4:13" x14ac:dyDescent="0.2">
      <c r="D309" s="603"/>
      <c r="F309" s="603"/>
      <c r="G309" s="603"/>
      <c r="H309" s="603"/>
      <c r="I309" s="605"/>
      <c r="K309" s="603"/>
      <c r="L309" s="603"/>
      <c r="M309" s="603"/>
    </row>
    <row r="310" spans="4:13" x14ac:dyDescent="0.2">
      <c r="D310" s="603"/>
      <c r="F310" s="603"/>
      <c r="G310" s="603"/>
      <c r="H310" s="603"/>
      <c r="I310" s="605"/>
      <c r="K310" s="603"/>
      <c r="L310" s="603"/>
      <c r="M310" s="603"/>
    </row>
    <row r="311" spans="4:13" x14ac:dyDescent="0.2">
      <c r="D311" s="603"/>
      <c r="F311" s="603"/>
      <c r="G311" s="603"/>
      <c r="H311" s="603"/>
      <c r="I311" s="605"/>
      <c r="K311" s="603"/>
      <c r="L311" s="603"/>
      <c r="M311" s="603"/>
    </row>
    <row r="312" spans="4:13" x14ac:dyDescent="0.2">
      <c r="D312" s="603"/>
      <c r="F312" s="603"/>
      <c r="G312" s="603"/>
      <c r="H312" s="603"/>
      <c r="I312" s="605"/>
      <c r="K312" s="603"/>
      <c r="L312" s="603"/>
      <c r="M312" s="603"/>
    </row>
    <row r="313" spans="4:13" x14ac:dyDescent="0.2">
      <c r="D313" s="603"/>
      <c r="F313" s="603"/>
      <c r="G313" s="603"/>
      <c r="H313" s="603"/>
      <c r="I313" s="605"/>
      <c r="K313" s="603"/>
      <c r="L313" s="603"/>
      <c r="M313" s="603"/>
    </row>
    <row r="314" spans="4:13" x14ac:dyDescent="0.2">
      <c r="D314" s="603"/>
      <c r="F314" s="603"/>
      <c r="G314" s="603"/>
      <c r="H314" s="603"/>
      <c r="I314" s="605"/>
      <c r="K314" s="603"/>
      <c r="L314" s="603"/>
      <c r="M314" s="603"/>
    </row>
    <row r="315" spans="4:13" x14ac:dyDescent="0.2">
      <c r="D315" s="603"/>
      <c r="F315" s="603"/>
      <c r="G315" s="603"/>
      <c r="H315" s="603"/>
      <c r="I315" s="605"/>
      <c r="K315" s="603"/>
      <c r="L315" s="603"/>
      <c r="M315" s="603"/>
    </row>
    <row r="316" spans="4:13" x14ac:dyDescent="0.2">
      <c r="D316" s="603"/>
      <c r="F316" s="603"/>
      <c r="G316" s="603"/>
      <c r="H316" s="603"/>
      <c r="I316" s="605"/>
      <c r="K316" s="603"/>
      <c r="L316" s="603"/>
      <c r="M316" s="603"/>
    </row>
    <row r="317" spans="4:13" x14ac:dyDescent="0.2">
      <c r="D317" s="603"/>
      <c r="F317" s="603"/>
      <c r="G317" s="603"/>
      <c r="H317" s="603"/>
      <c r="I317" s="605"/>
      <c r="K317" s="603"/>
      <c r="L317" s="603"/>
      <c r="M317" s="603"/>
    </row>
    <row r="318" spans="4:13" x14ac:dyDescent="0.2">
      <c r="D318" s="603"/>
      <c r="F318" s="603"/>
      <c r="G318" s="603"/>
      <c r="H318" s="603"/>
      <c r="I318" s="605"/>
      <c r="K318" s="603"/>
      <c r="L318" s="603"/>
      <c r="M318" s="603"/>
    </row>
    <row r="319" spans="4:13" x14ac:dyDescent="0.2">
      <c r="D319" s="603"/>
      <c r="F319" s="603"/>
      <c r="G319" s="603"/>
      <c r="H319" s="603"/>
      <c r="I319" s="605"/>
      <c r="K319" s="603"/>
      <c r="L319" s="603"/>
      <c r="M319" s="603"/>
    </row>
    <row r="320" spans="4:13" x14ac:dyDescent="0.2">
      <c r="D320" s="603"/>
      <c r="F320" s="603"/>
      <c r="G320" s="603"/>
      <c r="H320" s="603"/>
      <c r="I320" s="605"/>
      <c r="K320" s="603"/>
      <c r="L320" s="603"/>
      <c r="M320" s="603"/>
    </row>
    <row r="321" spans="4:13" x14ac:dyDescent="0.2">
      <c r="D321" s="603"/>
      <c r="F321" s="603"/>
      <c r="G321" s="603"/>
      <c r="H321" s="603"/>
      <c r="I321" s="605"/>
      <c r="K321" s="603"/>
      <c r="L321" s="603"/>
      <c r="M321" s="603"/>
    </row>
    <row r="322" spans="4:13" x14ac:dyDescent="0.2">
      <c r="D322" s="603"/>
      <c r="F322" s="603"/>
      <c r="G322" s="603"/>
      <c r="H322" s="603"/>
      <c r="I322" s="605"/>
      <c r="K322" s="603"/>
      <c r="L322" s="603"/>
      <c r="M322" s="603"/>
    </row>
    <row r="323" spans="4:13" x14ac:dyDescent="0.2">
      <c r="D323" s="603"/>
      <c r="F323" s="603"/>
      <c r="G323" s="603"/>
      <c r="H323" s="603"/>
      <c r="I323" s="605"/>
      <c r="K323" s="603"/>
      <c r="L323" s="603"/>
      <c r="M323" s="603"/>
    </row>
    <row r="324" spans="4:13" x14ac:dyDescent="0.2">
      <c r="D324" s="603"/>
      <c r="F324" s="603"/>
      <c r="G324" s="603"/>
      <c r="H324" s="603"/>
      <c r="I324" s="605"/>
      <c r="K324" s="603"/>
      <c r="L324" s="603"/>
      <c r="M324" s="603"/>
    </row>
    <row r="325" spans="4:13" x14ac:dyDescent="0.2">
      <c r="D325" s="603"/>
      <c r="F325" s="603"/>
      <c r="G325" s="603"/>
      <c r="H325" s="603"/>
      <c r="I325" s="605"/>
      <c r="K325" s="603"/>
      <c r="L325" s="603"/>
      <c r="M325" s="603"/>
    </row>
    <row r="326" spans="4:13" x14ac:dyDescent="0.2">
      <c r="D326" s="603"/>
      <c r="F326" s="603"/>
      <c r="G326" s="603"/>
      <c r="H326" s="603"/>
      <c r="I326" s="605"/>
      <c r="K326" s="603"/>
      <c r="L326" s="603"/>
      <c r="M326" s="603"/>
    </row>
    <row r="327" spans="4:13" x14ac:dyDescent="0.2">
      <c r="D327" s="603"/>
      <c r="F327" s="603"/>
      <c r="G327" s="603"/>
      <c r="H327" s="603"/>
      <c r="I327" s="605"/>
      <c r="K327" s="603"/>
      <c r="L327" s="603"/>
      <c r="M327" s="603"/>
    </row>
    <row r="328" spans="4:13" x14ac:dyDescent="0.2">
      <c r="D328" s="603"/>
      <c r="F328" s="603"/>
      <c r="G328" s="603"/>
      <c r="H328" s="603"/>
      <c r="I328" s="605"/>
      <c r="K328" s="603"/>
      <c r="L328" s="603"/>
      <c r="M328" s="603"/>
    </row>
    <row r="329" spans="4:13" x14ac:dyDescent="0.2">
      <c r="D329" s="603"/>
      <c r="F329" s="603"/>
      <c r="G329" s="603"/>
      <c r="H329" s="603"/>
      <c r="I329" s="605"/>
      <c r="K329" s="603"/>
      <c r="L329" s="603"/>
      <c r="M329" s="603"/>
    </row>
    <row r="330" spans="4:13" x14ac:dyDescent="0.2">
      <c r="D330" s="603"/>
      <c r="F330" s="603"/>
      <c r="G330" s="603"/>
      <c r="H330" s="603"/>
      <c r="I330" s="605"/>
      <c r="K330" s="603"/>
      <c r="L330" s="603"/>
      <c r="M330" s="603"/>
    </row>
    <row r="331" spans="4:13" x14ac:dyDescent="0.2">
      <c r="D331" s="603"/>
      <c r="F331" s="603"/>
      <c r="G331" s="603"/>
      <c r="H331" s="603"/>
      <c r="I331" s="605"/>
      <c r="K331" s="603"/>
      <c r="L331" s="603"/>
      <c r="M331" s="603"/>
    </row>
    <row r="332" spans="4:13" x14ac:dyDescent="0.2">
      <c r="D332" s="603"/>
      <c r="F332" s="603"/>
      <c r="G332" s="603"/>
      <c r="H332" s="603"/>
      <c r="I332" s="605"/>
      <c r="K332" s="603"/>
      <c r="L332" s="603"/>
      <c r="M332" s="603"/>
    </row>
    <row r="333" spans="4:13" x14ac:dyDescent="0.2">
      <c r="D333" s="603"/>
      <c r="F333" s="603"/>
      <c r="G333" s="603"/>
      <c r="H333" s="603"/>
      <c r="I333" s="605"/>
      <c r="K333" s="603"/>
      <c r="L333" s="603"/>
      <c r="M333" s="603"/>
    </row>
    <row r="334" spans="4:13" x14ac:dyDescent="0.2">
      <c r="D334" s="603"/>
      <c r="F334" s="603"/>
      <c r="G334" s="603"/>
      <c r="H334" s="603"/>
      <c r="I334" s="605"/>
      <c r="K334" s="603"/>
      <c r="L334" s="603"/>
      <c r="M334" s="603"/>
    </row>
    <row r="335" spans="4:13" x14ac:dyDescent="0.2">
      <c r="D335" s="603"/>
      <c r="F335" s="603"/>
      <c r="G335" s="603"/>
      <c r="H335" s="603"/>
      <c r="I335" s="605"/>
      <c r="K335" s="603"/>
      <c r="L335" s="603"/>
      <c r="M335" s="603"/>
    </row>
    <row r="336" spans="4:13" x14ac:dyDescent="0.2">
      <c r="D336" s="603"/>
      <c r="F336" s="603"/>
      <c r="G336" s="603"/>
      <c r="H336" s="603"/>
      <c r="I336" s="605"/>
      <c r="K336" s="603"/>
      <c r="L336" s="603"/>
      <c r="M336" s="603"/>
    </row>
    <row r="337" spans="4:13" x14ac:dyDescent="0.2">
      <c r="D337" s="603"/>
      <c r="F337" s="603"/>
      <c r="G337" s="603"/>
      <c r="H337" s="603"/>
      <c r="I337" s="605"/>
      <c r="K337" s="603"/>
      <c r="L337" s="603"/>
      <c r="M337" s="603"/>
    </row>
    <row r="338" spans="4:13" x14ac:dyDescent="0.2">
      <c r="D338" s="603"/>
      <c r="F338" s="603"/>
      <c r="G338" s="603"/>
      <c r="H338" s="603"/>
      <c r="I338" s="605"/>
      <c r="K338" s="603"/>
      <c r="L338" s="603"/>
      <c r="M338" s="603"/>
    </row>
    <row r="339" spans="4:13" x14ac:dyDescent="0.2">
      <c r="D339" s="603"/>
      <c r="F339" s="603"/>
      <c r="G339" s="603"/>
      <c r="H339" s="603"/>
      <c r="I339" s="605"/>
      <c r="K339" s="603"/>
      <c r="L339" s="603"/>
      <c r="M339" s="603"/>
    </row>
    <row r="340" spans="4:13" x14ac:dyDescent="0.2">
      <c r="D340" s="603"/>
      <c r="F340" s="603"/>
      <c r="G340" s="603"/>
      <c r="H340" s="603"/>
      <c r="I340" s="605"/>
      <c r="K340" s="603"/>
      <c r="L340" s="603"/>
      <c r="M340" s="603"/>
    </row>
    <row r="341" spans="4:13" x14ac:dyDescent="0.2">
      <c r="D341" s="603"/>
      <c r="F341" s="603"/>
      <c r="G341" s="603"/>
      <c r="H341" s="603"/>
      <c r="I341" s="605"/>
      <c r="K341" s="603"/>
      <c r="L341" s="603"/>
      <c r="M341" s="603"/>
    </row>
    <row r="342" spans="4:13" x14ac:dyDescent="0.2">
      <c r="D342" s="603"/>
      <c r="F342" s="603"/>
      <c r="G342" s="603"/>
      <c r="H342" s="603"/>
      <c r="I342" s="605"/>
      <c r="K342" s="603"/>
      <c r="L342" s="603"/>
      <c r="M342" s="603"/>
    </row>
    <row r="343" spans="4:13" x14ac:dyDescent="0.2">
      <c r="D343" s="603"/>
      <c r="F343" s="603"/>
      <c r="G343" s="603"/>
      <c r="H343" s="603"/>
      <c r="I343" s="605"/>
      <c r="K343" s="603"/>
      <c r="L343" s="603"/>
      <c r="M343" s="603"/>
    </row>
    <row r="344" spans="4:13" x14ac:dyDescent="0.2">
      <c r="D344" s="603"/>
      <c r="F344" s="603"/>
      <c r="G344" s="603"/>
      <c r="H344" s="603"/>
      <c r="I344" s="605"/>
      <c r="K344" s="603"/>
      <c r="L344" s="603"/>
      <c r="M344" s="603"/>
    </row>
    <row r="345" spans="4:13" x14ac:dyDescent="0.2">
      <c r="D345" s="603"/>
      <c r="F345" s="603"/>
      <c r="G345" s="603"/>
      <c r="H345" s="603"/>
      <c r="I345" s="605"/>
      <c r="K345" s="603"/>
      <c r="L345" s="603"/>
      <c r="M345" s="603"/>
    </row>
    <row r="346" spans="4:13" x14ac:dyDescent="0.2">
      <c r="D346" s="603"/>
      <c r="F346" s="603"/>
      <c r="G346" s="603"/>
      <c r="H346" s="603"/>
      <c r="I346" s="605"/>
      <c r="K346" s="603"/>
      <c r="L346" s="603"/>
      <c r="M346" s="603"/>
    </row>
    <row r="347" spans="4:13" x14ac:dyDescent="0.2">
      <c r="D347" s="603"/>
      <c r="F347" s="603"/>
      <c r="G347" s="603"/>
      <c r="H347" s="603"/>
      <c r="I347" s="605"/>
      <c r="K347" s="603"/>
      <c r="L347" s="603"/>
      <c r="M347" s="603"/>
    </row>
    <row r="348" spans="4:13" x14ac:dyDescent="0.2">
      <c r="D348" s="603"/>
      <c r="F348" s="603"/>
      <c r="G348" s="603"/>
      <c r="H348" s="603"/>
      <c r="I348" s="605"/>
      <c r="K348" s="603"/>
      <c r="L348" s="603"/>
      <c r="M348" s="603"/>
    </row>
    <row r="349" spans="4:13" x14ac:dyDescent="0.2">
      <c r="D349" s="603"/>
      <c r="F349" s="603"/>
      <c r="G349" s="603"/>
      <c r="H349" s="603"/>
      <c r="I349" s="605"/>
      <c r="K349" s="603"/>
      <c r="L349" s="603"/>
      <c r="M349" s="603"/>
    </row>
    <row r="350" spans="4:13" x14ac:dyDescent="0.2">
      <c r="D350" s="603"/>
      <c r="F350" s="603"/>
      <c r="G350" s="603"/>
      <c r="H350" s="603"/>
      <c r="I350" s="605"/>
      <c r="K350" s="603"/>
      <c r="L350" s="603"/>
      <c r="M350" s="603"/>
    </row>
    <row r="351" spans="4:13" x14ac:dyDescent="0.2">
      <c r="D351" s="603"/>
      <c r="F351" s="603"/>
      <c r="G351" s="603"/>
      <c r="H351" s="603"/>
      <c r="I351" s="605"/>
      <c r="K351" s="603"/>
      <c r="L351" s="603"/>
      <c r="M351" s="603"/>
    </row>
    <row r="352" spans="4:13" x14ac:dyDescent="0.2">
      <c r="D352" s="603"/>
      <c r="F352" s="603"/>
      <c r="G352" s="603"/>
      <c r="H352" s="603"/>
      <c r="I352" s="605"/>
      <c r="K352" s="603"/>
      <c r="L352" s="603"/>
      <c r="M352" s="603"/>
    </row>
    <row r="353" spans="4:13" x14ac:dyDescent="0.2">
      <c r="D353" s="603"/>
      <c r="F353" s="603"/>
      <c r="G353" s="603"/>
      <c r="H353" s="603"/>
      <c r="I353" s="605"/>
      <c r="K353" s="603"/>
      <c r="L353" s="603"/>
      <c r="M353" s="603"/>
    </row>
    <row r="354" spans="4:13" x14ac:dyDescent="0.2">
      <c r="D354" s="603"/>
      <c r="F354" s="603"/>
      <c r="G354" s="603"/>
      <c r="H354" s="603"/>
      <c r="I354" s="605"/>
      <c r="K354" s="603"/>
      <c r="L354" s="603"/>
      <c r="M354" s="603"/>
    </row>
    <row r="355" spans="4:13" x14ac:dyDescent="0.2">
      <c r="D355" s="603"/>
      <c r="F355" s="603"/>
      <c r="G355" s="603"/>
      <c r="H355" s="603"/>
      <c r="I355" s="605"/>
      <c r="K355" s="603"/>
      <c r="L355" s="603"/>
      <c r="M355" s="603"/>
    </row>
    <row r="356" spans="4:13" x14ac:dyDescent="0.2">
      <c r="D356" s="603"/>
      <c r="F356" s="603"/>
      <c r="G356" s="603"/>
      <c r="H356" s="603"/>
      <c r="I356" s="605"/>
      <c r="K356" s="603"/>
      <c r="L356" s="603"/>
      <c r="M356" s="603"/>
    </row>
    <row r="357" spans="4:13" x14ac:dyDescent="0.2">
      <c r="D357" s="603"/>
      <c r="F357" s="603"/>
      <c r="G357" s="603"/>
      <c r="H357" s="603"/>
      <c r="I357" s="605"/>
      <c r="K357" s="603"/>
      <c r="L357" s="603"/>
      <c r="M357" s="603"/>
    </row>
    <row r="358" spans="4:13" x14ac:dyDescent="0.2">
      <c r="D358" s="603"/>
      <c r="F358" s="603"/>
      <c r="G358" s="603"/>
      <c r="H358" s="603"/>
      <c r="I358" s="605"/>
      <c r="K358" s="603"/>
      <c r="L358" s="603"/>
      <c r="M358" s="603"/>
    </row>
    <row r="359" spans="4:13" x14ac:dyDescent="0.2">
      <c r="D359" s="603"/>
      <c r="F359" s="603"/>
      <c r="G359" s="603"/>
      <c r="H359" s="603"/>
      <c r="I359" s="605"/>
      <c r="K359" s="603"/>
      <c r="L359" s="603"/>
      <c r="M359" s="603"/>
    </row>
    <row r="360" spans="4:13" x14ac:dyDescent="0.2">
      <c r="D360" s="603"/>
      <c r="F360" s="603"/>
      <c r="G360" s="603"/>
      <c r="H360" s="603"/>
      <c r="I360" s="605"/>
      <c r="K360" s="603"/>
      <c r="L360" s="603"/>
      <c r="M360" s="603"/>
    </row>
    <row r="361" spans="4:13" x14ac:dyDescent="0.2">
      <c r="D361" s="603"/>
      <c r="F361" s="603"/>
      <c r="G361" s="603"/>
      <c r="H361" s="603"/>
      <c r="I361" s="605"/>
      <c r="K361" s="603"/>
      <c r="L361" s="603"/>
      <c r="M361" s="603"/>
    </row>
    <row r="362" spans="4:13" x14ac:dyDescent="0.2">
      <c r="D362" s="603"/>
      <c r="F362" s="603"/>
      <c r="G362" s="603"/>
      <c r="H362" s="603"/>
      <c r="I362" s="605"/>
      <c r="K362" s="603"/>
      <c r="L362" s="603"/>
      <c r="M362" s="603"/>
    </row>
    <row r="363" spans="4:13" x14ac:dyDescent="0.2">
      <c r="D363" s="603"/>
      <c r="F363" s="603"/>
      <c r="G363" s="603"/>
      <c r="H363" s="603"/>
      <c r="I363" s="605"/>
      <c r="K363" s="603"/>
      <c r="L363" s="603"/>
      <c r="M363" s="603"/>
    </row>
    <row r="364" spans="4:13" x14ac:dyDescent="0.2">
      <c r="D364" s="603"/>
      <c r="F364" s="603"/>
      <c r="G364" s="603"/>
      <c r="H364" s="603"/>
      <c r="I364" s="605"/>
      <c r="K364" s="603"/>
      <c r="L364" s="603"/>
      <c r="M364" s="603"/>
    </row>
    <row r="365" spans="4:13" x14ac:dyDescent="0.2">
      <c r="D365" s="603"/>
      <c r="F365" s="603"/>
      <c r="G365" s="603"/>
      <c r="H365" s="603"/>
      <c r="I365" s="605"/>
      <c r="K365" s="603"/>
      <c r="L365" s="603"/>
      <c r="M365" s="603"/>
    </row>
    <row r="366" spans="4:13" x14ac:dyDescent="0.2">
      <c r="D366" s="603"/>
      <c r="F366" s="603"/>
      <c r="G366" s="603"/>
      <c r="H366" s="603"/>
      <c r="I366" s="605"/>
      <c r="K366" s="603"/>
      <c r="L366" s="603"/>
      <c r="M366" s="603"/>
    </row>
    <row r="367" spans="4:13" x14ac:dyDescent="0.2">
      <c r="D367" s="603"/>
      <c r="F367" s="603"/>
      <c r="G367" s="603"/>
      <c r="H367" s="603"/>
      <c r="I367" s="605"/>
      <c r="K367" s="603"/>
      <c r="L367" s="603"/>
      <c r="M367" s="603"/>
    </row>
    <row r="368" spans="4:13" x14ac:dyDescent="0.2">
      <c r="D368" s="603"/>
      <c r="F368" s="603"/>
      <c r="G368" s="603"/>
      <c r="H368" s="603"/>
      <c r="I368" s="605"/>
      <c r="K368" s="603"/>
      <c r="L368" s="603"/>
      <c r="M368" s="603"/>
    </row>
    <row r="369" spans="4:13" x14ac:dyDescent="0.2">
      <c r="D369" s="603"/>
      <c r="F369" s="603"/>
      <c r="G369" s="603"/>
      <c r="H369" s="603"/>
      <c r="I369" s="605"/>
      <c r="K369" s="603"/>
      <c r="L369" s="603"/>
      <c r="M369" s="603"/>
    </row>
    <row r="370" spans="4:13" x14ac:dyDescent="0.2">
      <c r="D370" s="603"/>
      <c r="F370" s="603"/>
      <c r="G370" s="603"/>
      <c r="H370" s="603"/>
      <c r="I370" s="605"/>
      <c r="K370" s="603"/>
      <c r="L370" s="603"/>
      <c r="M370" s="603"/>
    </row>
    <row r="371" spans="4:13" x14ac:dyDescent="0.2">
      <c r="D371" s="603"/>
      <c r="F371" s="603"/>
      <c r="G371" s="603"/>
      <c r="H371" s="603"/>
      <c r="I371" s="605"/>
      <c r="K371" s="603"/>
      <c r="L371" s="603"/>
      <c r="M371" s="603"/>
    </row>
    <row r="372" spans="4:13" x14ac:dyDescent="0.2">
      <c r="D372" s="603"/>
      <c r="F372" s="603"/>
      <c r="G372" s="603"/>
      <c r="H372" s="603"/>
      <c r="I372" s="605"/>
      <c r="K372" s="603"/>
      <c r="L372" s="603"/>
      <c r="M372" s="603"/>
    </row>
    <row r="373" spans="4:13" x14ac:dyDescent="0.2">
      <c r="D373" s="603"/>
      <c r="F373" s="603"/>
      <c r="G373" s="603"/>
      <c r="H373" s="603"/>
      <c r="I373" s="605"/>
      <c r="K373" s="603"/>
      <c r="L373" s="603"/>
      <c r="M373" s="603"/>
    </row>
    <row r="374" spans="4:13" x14ac:dyDescent="0.2">
      <c r="D374" s="603"/>
      <c r="F374" s="603"/>
      <c r="G374" s="603"/>
      <c r="H374" s="603"/>
      <c r="I374" s="605"/>
      <c r="K374" s="603"/>
      <c r="L374" s="603"/>
      <c r="M374" s="603"/>
    </row>
    <row r="375" spans="4:13" x14ac:dyDescent="0.2">
      <c r="D375" s="603"/>
      <c r="F375" s="603"/>
      <c r="G375" s="603"/>
      <c r="H375" s="603"/>
      <c r="I375" s="605"/>
      <c r="K375" s="603"/>
      <c r="L375" s="603"/>
      <c r="M375" s="603"/>
    </row>
    <row r="376" spans="4:13" x14ac:dyDescent="0.2">
      <c r="D376" s="603"/>
      <c r="F376" s="603"/>
      <c r="G376" s="603"/>
      <c r="H376" s="603"/>
      <c r="I376" s="605"/>
      <c r="K376" s="603"/>
      <c r="L376" s="603"/>
      <c r="M376" s="603"/>
    </row>
    <row r="377" spans="4:13" x14ac:dyDescent="0.2">
      <c r="D377" s="603"/>
      <c r="F377" s="603"/>
      <c r="G377" s="603"/>
      <c r="H377" s="603"/>
      <c r="I377" s="605"/>
      <c r="K377" s="603"/>
      <c r="L377" s="603"/>
      <c r="M377" s="603"/>
    </row>
    <row r="378" spans="4:13" x14ac:dyDescent="0.2">
      <c r="D378" s="603"/>
      <c r="F378" s="603"/>
      <c r="G378" s="603"/>
      <c r="H378" s="603"/>
      <c r="I378" s="605"/>
      <c r="K378" s="603"/>
      <c r="L378" s="603"/>
      <c r="M378" s="603"/>
    </row>
    <row r="379" spans="4:13" x14ac:dyDescent="0.2">
      <c r="D379" s="603"/>
      <c r="F379" s="603"/>
      <c r="G379" s="603"/>
      <c r="H379" s="603"/>
      <c r="I379" s="605"/>
      <c r="K379" s="603"/>
      <c r="L379" s="603"/>
      <c r="M379" s="603"/>
    </row>
    <row r="380" spans="4:13" x14ac:dyDescent="0.2">
      <c r="D380" s="603"/>
      <c r="F380" s="603"/>
      <c r="G380" s="603"/>
      <c r="H380" s="603"/>
      <c r="I380" s="605"/>
      <c r="K380" s="603"/>
      <c r="L380" s="603"/>
      <c r="M380" s="603"/>
    </row>
    <row r="381" spans="4:13" x14ac:dyDescent="0.2">
      <c r="D381" s="603"/>
      <c r="F381" s="603"/>
      <c r="G381" s="603"/>
      <c r="H381" s="603"/>
      <c r="I381" s="605"/>
      <c r="K381" s="603"/>
      <c r="L381" s="603"/>
      <c r="M381" s="603"/>
    </row>
    <row r="382" spans="4:13" x14ac:dyDescent="0.2">
      <c r="D382" s="603"/>
      <c r="F382" s="603"/>
      <c r="G382" s="603"/>
      <c r="H382" s="603"/>
      <c r="I382" s="605"/>
      <c r="K382" s="603"/>
      <c r="L382" s="603"/>
      <c r="M382" s="603"/>
    </row>
    <row r="383" spans="4:13" x14ac:dyDescent="0.2">
      <c r="D383" s="603"/>
      <c r="F383" s="603"/>
      <c r="G383" s="603"/>
      <c r="H383" s="603"/>
      <c r="I383" s="605"/>
      <c r="K383" s="603"/>
      <c r="L383" s="603"/>
      <c r="M383" s="603"/>
    </row>
    <row r="384" spans="4:13" x14ac:dyDescent="0.2">
      <c r="D384" s="603"/>
      <c r="F384" s="603"/>
      <c r="G384" s="603"/>
      <c r="H384" s="603"/>
      <c r="I384" s="605"/>
      <c r="K384" s="603"/>
      <c r="L384" s="603"/>
      <c r="M384" s="603"/>
    </row>
    <row r="385" spans="4:13" x14ac:dyDescent="0.2">
      <c r="D385" s="603"/>
      <c r="F385" s="603"/>
      <c r="G385" s="603"/>
      <c r="H385" s="603"/>
      <c r="I385" s="605"/>
      <c r="K385" s="603"/>
      <c r="L385" s="603"/>
      <c r="M385" s="603"/>
    </row>
    <row r="386" spans="4:13" x14ac:dyDescent="0.2">
      <c r="D386" s="603"/>
      <c r="F386" s="603"/>
      <c r="G386" s="603"/>
      <c r="H386" s="603"/>
      <c r="I386" s="605"/>
      <c r="K386" s="603"/>
      <c r="L386" s="603"/>
      <c r="M386" s="603"/>
    </row>
    <row r="387" spans="4:13" x14ac:dyDescent="0.2">
      <c r="D387" s="603"/>
      <c r="F387" s="603"/>
      <c r="G387" s="603"/>
      <c r="H387" s="603"/>
      <c r="I387" s="605"/>
      <c r="K387" s="603"/>
      <c r="L387" s="603"/>
      <c r="M387" s="603"/>
    </row>
    <row r="388" spans="4:13" x14ac:dyDescent="0.2">
      <c r="D388" s="603"/>
      <c r="F388" s="603"/>
      <c r="G388" s="603"/>
      <c r="H388" s="603"/>
      <c r="I388" s="605"/>
      <c r="K388" s="603"/>
      <c r="L388" s="603"/>
      <c r="M388" s="603"/>
    </row>
    <row r="389" spans="4:13" x14ac:dyDescent="0.2">
      <c r="D389" s="603"/>
      <c r="F389" s="603"/>
      <c r="G389" s="603"/>
      <c r="H389" s="603"/>
      <c r="I389" s="605"/>
      <c r="K389" s="603"/>
      <c r="L389" s="603"/>
      <c r="M389" s="603"/>
    </row>
    <row r="390" spans="4:13" x14ac:dyDescent="0.2">
      <c r="D390" s="603"/>
      <c r="F390" s="603"/>
      <c r="G390" s="603"/>
      <c r="H390" s="603"/>
      <c r="I390" s="605"/>
      <c r="K390" s="603"/>
      <c r="L390" s="603"/>
      <c r="M390" s="603"/>
    </row>
    <row r="391" spans="4:13" x14ac:dyDescent="0.2">
      <c r="D391" s="603"/>
      <c r="F391" s="603"/>
      <c r="G391" s="603"/>
      <c r="H391" s="603"/>
      <c r="I391" s="605"/>
      <c r="K391" s="603"/>
      <c r="L391" s="603"/>
      <c r="M391" s="603"/>
    </row>
    <row r="392" spans="4:13" x14ac:dyDescent="0.2">
      <c r="D392" s="603"/>
      <c r="F392" s="603"/>
      <c r="G392" s="603"/>
      <c r="H392" s="603"/>
      <c r="I392" s="605"/>
      <c r="K392" s="603"/>
      <c r="L392" s="603"/>
      <c r="M392" s="603"/>
    </row>
    <row r="393" spans="4:13" x14ac:dyDescent="0.2">
      <c r="D393" s="603"/>
      <c r="F393" s="603"/>
      <c r="G393" s="603"/>
      <c r="H393" s="603"/>
      <c r="I393" s="605"/>
      <c r="K393" s="603"/>
      <c r="L393" s="603"/>
      <c r="M393" s="603"/>
    </row>
    <row r="394" spans="4:13" x14ac:dyDescent="0.2">
      <c r="D394" s="603"/>
      <c r="F394" s="603"/>
      <c r="G394" s="603"/>
      <c r="H394" s="603"/>
      <c r="I394" s="605"/>
      <c r="K394" s="603"/>
      <c r="L394" s="603"/>
      <c r="M394" s="603"/>
    </row>
    <row r="395" spans="4:13" x14ac:dyDescent="0.2">
      <c r="D395" s="603"/>
      <c r="F395" s="603"/>
      <c r="G395" s="603"/>
      <c r="H395" s="603"/>
      <c r="I395" s="605"/>
      <c r="K395" s="603"/>
      <c r="L395" s="603"/>
      <c r="M395" s="603"/>
    </row>
    <row r="396" spans="4:13" x14ac:dyDescent="0.2">
      <c r="D396" s="603"/>
      <c r="F396" s="603"/>
      <c r="G396" s="603"/>
      <c r="H396" s="603"/>
      <c r="I396" s="605"/>
      <c r="K396" s="603"/>
      <c r="L396" s="603"/>
      <c r="M396" s="603"/>
    </row>
    <row r="397" spans="4:13" x14ac:dyDescent="0.2">
      <c r="D397" s="603"/>
      <c r="F397" s="603"/>
      <c r="G397" s="603"/>
      <c r="H397" s="603"/>
      <c r="I397" s="605"/>
      <c r="K397" s="603"/>
      <c r="L397" s="603"/>
      <c r="M397" s="603"/>
    </row>
    <row r="398" spans="4:13" x14ac:dyDescent="0.2">
      <c r="D398" s="603"/>
      <c r="F398" s="603"/>
      <c r="G398" s="603"/>
      <c r="H398" s="603"/>
      <c r="I398" s="605"/>
      <c r="K398" s="603"/>
      <c r="L398" s="603"/>
      <c r="M398" s="603"/>
    </row>
    <row r="399" spans="4:13" x14ac:dyDescent="0.2">
      <c r="D399" s="603"/>
      <c r="F399" s="603"/>
      <c r="G399" s="603"/>
      <c r="H399" s="603"/>
      <c r="I399" s="605"/>
      <c r="K399" s="603"/>
      <c r="L399" s="603"/>
      <c r="M399" s="603"/>
    </row>
    <row r="400" spans="4:13" x14ac:dyDescent="0.2">
      <c r="D400" s="603"/>
      <c r="F400" s="603"/>
      <c r="G400" s="603"/>
      <c r="H400" s="603"/>
      <c r="I400" s="605"/>
      <c r="K400" s="603"/>
      <c r="L400" s="603"/>
      <c r="M400" s="603"/>
    </row>
    <row r="401" spans="4:13" x14ac:dyDescent="0.2">
      <c r="D401" s="603"/>
      <c r="F401" s="603"/>
      <c r="G401" s="603"/>
      <c r="H401" s="603"/>
      <c r="I401" s="605"/>
      <c r="K401" s="603"/>
      <c r="L401" s="603"/>
      <c r="M401" s="603"/>
    </row>
    <row r="402" spans="4:13" x14ac:dyDescent="0.2">
      <c r="D402" s="603"/>
      <c r="F402" s="603"/>
      <c r="G402" s="603"/>
      <c r="H402" s="603"/>
      <c r="I402" s="605"/>
      <c r="K402" s="603"/>
      <c r="L402" s="603"/>
      <c r="M402" s="603"/>
    </row>
    <row r="403" spans="4:13" x14ac:dyDescent="0.2">
      <c r="D403" s="603"/>
      <c r="F403" s="603"/>
      <c r="G403" s="603"/>
      <c r="H403" s="603"/>
      <c r="I403" s="605"/>
      <c r="K403" s="603"/>
      <c r="L403" s="603"/>
      <c r="M403" s="603"/>
    </row>
    <row r="404" spans="4:13" x14ac:dyDescent="0.2">
      <c r="D404" s="603"/>
      <c r="F404" s="603"/>
      <c r="G404" s="603"/>
      <c r="H404" s="603"/>
      <c r="I404" s="605"/>
      <c r="K404" s="603"/>
      <c r="L404" s="603"/>
      <c r="M404" s="603"/>
    </row>
    <row r="405" spans="4:13" x14ac:dyDescent="0.2">
      <c r="D405" s="603"/>
      <c r="F405" s="603"/>
      <c r="G405" s="603"/>
      <c r="H405" s="603"/>
      <c r="I405" s="605"/>
      <c r="K405" s="603"/>
      <c r="L405" s="603"/>
      <c r="M405" s="603"/>
    </row>
    <row r="406" spans="4:13" x14ac:dyDescent="0.2">
      <c r="D406" s="603"/>
      <c r="F406" s="603"/>
      <c r="G406" s="603"/>
      <c r="H406" s="603"/>
      <c r="I406" s="605"/>
      <c r="K406" s="603"/>
      <c r="L406" s="603"/>
      <c r="M406" s="603"/>
    </row>
    <row r="407" spans="4:13" x14ac:dyDescent="0.2">
      <c r="D407" s="603"/>
      <c r="F407" s="603"/>
      <c r="G407" s="603"/>
      <c r="H407" s="603"/>
      <c r="I407" s="605"/>
      <c r="K407" s="603"/>
      <c r="L407" s="603"/>
      <c r="M407" s="603"/>
    </row>
    <row r="408" spans="4:13" x14ac:dyDescent="0.2">
      <c r="D408" s="603"/>
      <c r="F408" s="603"/>
      <c r="G408" s="603"/>
      <c r="H408" s="603"/>
      <c r="I408" s="605"/>
      <c r="K408" s="603"/>
      <c r="L408" s="603"/>
      <c r="M408" s="603"/>
    </row>
    <row r="409" spans="4:13" x14ac:dyDescent="0.2">
      <c r="D409" s="603"/>
      <c r="F409" s="603"/>
      <c r="G409" s="603"/>
      <c r="H409" s="603"/>
      <c r="I409" s="605"/>
      <c r="K409" s="603"/>
      <c r="L409" s="603"/>
      <c r="M409" s="603"/>
    </row>
    <row r="410" spans="4:13" x14ac:dyDescent="0.2">
      <c r="D410" s="603"/>
      <c r="F410" s="603"/>
      <c r="G410" s="603"/>
      <c r="H410" s="603"/>
      <c r="I410" s="605"/>
      <c r="K410" s="603"/>
      <c r="L410" s="603"/>
      <c r="M410" s="603"/>
    </row>
    <row r="411" spans="4:13" x14ac:dyDescent="0.2">
      <c r="D411" s="603"/>
      <c r="F411" s="603"/>
      <c r="G411" s="603"/>
      <c r="H411" s="603"/>
      <c r="I411" s="605"/>
      <c r="K411" s="603"/>
      <c r="L411" s="603"/>
      <c r="M411" s="603"/>
    </row>
    <row r="412" spans="4:13" x14ac:dyDescent="0.2">
      <c r="D412" s="603"/>
      <c r="F412" s="603"/>
      <c r="G412" s="603"/>
      <c r="H412" s="603"/>
      <c r="I412" s="605"/>
      <c r="K412" s="603"/>
      <c r="L412" s="603"/>
      <c r="M412" s="603"/>
    </row>
    <row r="413" spans="4:13" x14ac:dyDescent="0.2">
      <c r="D413" s="603"/>
      <c r="F413" s="603"/>
      <c r="G413" s="603"/>
      <c r="H413" s="603"/>
      <c r="I413" s="605"/>
      <c r="K413" s="603"/>
      <c r="L413" s="603"/>
      <c r="M413" s="603"/>
    </row>
    <row r="414" spans="4:13" x14ac:dyDescent="0.2">
      <c r="D414" s="603"/>
      <c r="F414" s="603"/>
      <c r="G414" s="603"/>
      <c r="H414" s="603"/>
      <c r="I414" s="605"/>
      <c r="K414" s="603"/>
      <c r="L414" s="603"/>
      <c r="M414" s="603"/>
    </row>
    <row r="415" spans="4:13" x14ac:dyDescent="0.2">
      <c r="D415" s="603"/>
      <c r="F415" s="603"/>
      <c r="G415" s="603"/>
      <c r="H415" s="603"/>
      <c r="I415" s="605"/>
      <c r="K415" s="603"/>
      <c r="L415" s="603"/>
      <c r="M415" s="603"/>
    </row>
    <row r="416" spans="4:13" x14ac:dyDescent="0.2">
      <c r="D416" s="603"/>
      <c r="F416" s="603"/>
      <c r="G416" s="603"/>
      <c r="H416" s="603"/>
      <c r="I416" s="605"/>
      <c r="K416" s="603"/>
      <c r="L416" s="603"/>
      <c r="M416" s="603"/>
    </row>
    <row r="417" spans="4:13" x14ac:dyDescent="0.2">
      <c r="D417" s="603"/>
      <c r="F417" s="603"/>
      <c r="G417" s="603"/>
      <c r="H417" s="603"/>
      <c r="I417" s="605"/>
      <c r="K417" s="603"/>
      <c r="L417" s="603"/>
      <c r="M417" s="603"/>
    </row>
    <row r="418" spans="4:13" x14ac:dyDescent="0.2">
      <c r="D418" s="603"/>
      <c r="F418" s="603"/>
      <c r="G418" s="603"/>
      <c r="H418" s="603"/>
      <c r="I418" s="605"/>
      <c r="K418" s="603"/>
      <c r="L418" s="603"/>
      <c r="M418" s="603"/>
    </row>
    <row r="419" spans="4:13" x14ac:dyDescent="0.2">
      <c r="D419" s="603"/>
      <c r="F419" s="603"/>
      <c r="G419" s="603"/>
      <c r="H419" s="603"/>
      <c r="I419" s="605"/>
      <c r="K419" s="603"/>
      <c r="L419" s="603"/>
      <c r="M419" s="603"/>
    </row>
    <row r="420" spans="4:13" x14ac:dyDescent="0.2">
      <c r="D420" s="603"/>
      <c r="F420" s="603"/>
      <c r="G420" s="603"/>
      <c r="H420" s="603"/>
      <c r="I420" s="605"/>
      <c r="K420" s="603"/>
      <c r="L420" s="603"/>
      <c r="M420" s="603"/>
    </row>
    <row r="421" spans="4:13" x14ac:dyDescent="0.2">
      <c r="D421" s="603"/>
      <c r="F421" s="603"/>
      <c r="G421" s="603"/>
      <c r="H421" s="603"/>
      <c r="I421" s="605"/>
      <c r="K421" s="603"/>
      <c r="L421" s="603"/>
      <c r="M421" s="603"/>
    </row>
    <row r="422" spans="4:13" x14ac:dyDescent="0.2">
      <c r="D422" s="603"/>
      <c r="F422" s="603"/>
      <c r="G422" s="603"/>
      <c r="H422" s="603"/>
      <c r="I422" s="605"/>
      <c r="K422" s="603"/>
      <c r="L422" s="603"/>
      <c r="M422" s="603"/>
    </row>
    <row r="423" spans="4:13" x14ac:dyDescent="0.2">
      <c r="D423" s="603"/>
      <c r="F423" s="603"/>
      <c r="G423" s="603"/>
      <c r="H423" s="603"/>
      <c r="I423" s="605"/>
      <c r="K423" s="603"/>
      <c r="L423" s="603"/>
      <c r="M423" s="603"/>
    </row>
    <row r="424" spans="4:13" x14ac:dyDescent="0.2">
      <c r="D424" s="603"/>
      <c r="F424" s="603"/>
      <c r="G424" s="603"/>
      <c r="H424" s="603"/>
      <c r="I424" s="605"/>
      <c r="K424" s="603"/>
      <c r="L424" s="603"/>
      <c r="M424" s="603"/>
    </row>
    <row r="425" spans="4:13" x14ac:dyDescent="0.2">
      <c r="D425" s="603"/>
      <c r="F425" s="603"/>
      <c r="G425" s="603"/>
      <c r="H425" s="603"/>
      <c r="I425" s="605"/>
      <c r="K425" s="603"/>
      <c r="L425" s="603"/>
      <c r="M425" s="603"/>
    </row>
    <row r="426" spans="4:13" x14ac:dyDescent="0.2">
      <c r="D426" s="603"/>
      <c r="F426" s="603"/>
      <c r="G426" s="603"/>
      <c r="H426" s="603"/>
      <c r="I426" s="605"/>
      <c r="K426" s="603"/>
      <c r="L426" s="603"/>
      <c r="M426" s="603"/>
    </row>
    <row r="427" spans="4:13" x14ac:dyDescent="0.2">
      <c r="D427" s="603"/>
      <c r="F427" s="603"/>
      <c r="G427" s="603"/>
      <c r="H427" s="603"/>
      <c r="I427" s="605"/>
      <c r="K427" s="603"/>
      <c r="L427" s="603"/>
      <c r="M427" s="603"/>
    </row>
    <row r="428" spans="4:13" x14ac:dyDescent="0.2">
      <c r="D428" s="603"/>
      <c r="F428" s="603"/>
      <c r="G428" s="603"/>
      <c r="H428" s="603"/>
      <c r="I428" s="605"/>
      <c r="K428" s="603"/>
      <c r="L428" s="603"/>
      <c r="M428" s="603"/>
    </row>
    <row r="429" spans="4:13" x14ac:dyDescent="0.2">
      <c r="D429" s="603"/>
      <c r="F429" s="603"/>
      <c r="G429" s="603"/>
      <c r="H429" s="603"/>
      <c r="I429" s="605"/>
      <c r="K429" s="603"/>
      <c r="L429" s="603"/>
      <c r="M429" s="603"/>
    </row>
    <row r="430" spans="4:13" x14ac:dyDescent="0.2">
      <c r="D430" s="603"/>
      <c r="F430" s="603"/>
      <c r="G430" s="603"/>
      <c r="H430" s="603"/>
      <c r="I430" s="605"/>
      <c r="K430" s="603"/>
      <c r="L430" s="603"/>
      <c r="M430" s="603"/>
    </row>
    <row r="431" spans="4:13" x14ac:dyDescent="0.2">
      <c r="D431" s="603"/>
      <c r="F431" s="603"/>
      <c r="G431" s="603"/>
      <c r="H431" s="603"/>
      <c r="I431" s="605"/>
      <c r="K431" s="603"/>
      <c r="L431" s="603"/>
      <c r="M431" s="603"/>
    </row>
    <row r="432" spans="4:13" x14ac:dyDescent="0.2">
      <c r="D432" s="603"/>
      <c r="F432" s="603"/>
      <c r="G432" s="603"/>
      <c r="H432" s="603"/>
      <c r="I432" s="605"/>
      <c r="K432" s="603"/>
      <c r="L432" s="603"/>
      <c r="M432" s="603"/>
    </row>
    <row r="433" spans="4:13" x14ac:dyDescent="0.2">
      <c r="D433" s="603"/>
      <c r="F433" s="603"/>
      <c r="G433" s="603"/>
      <c r="H433" s="603"/>
      <c r="I433" s="605"/>
      <c r="K433" s="603"/>
      <c r="L433" s="603"/>
      <c r="M433" s="603"/>
    </row>
    <row r="434" spans="4:13" x14ac:dyDescent="0.2">
      <c r="D434" s="603"/>
      <c r="F434" s="603"/>
      <c r="G434" s="603"/>
      <c r="H434" s="603"/>
      <c r="I434" s="605"/>
      <c r="K434" s="603"/>
      <c r="L434" s="603"/>
      <c r="M434" s="603"/>
    </row>
    <row r="435" spans="4:13" x14ac:dyDescent="0.2">
      <c r="D435" s="603"/>
      <c r="F435" s="603"/>
      <c r="G435" s="603"/>
      <c r="H435" s="603"/>
      <c r="I435" s="605"/>
      <c r="K435" s="603"/>
      <c r="L435" s="603"/>
      <c r="M435" s="603"/>
    </row>
    <row r="436" spans="4:13" x14ac:dyDescent="0.2">
      <c r="D436" s="603"/>
      <c r="F436" s="603"/>
      <c r="G436" s="603"/>
      <c r="H436" s="603"/>
      <c r="I436" s="605"/>
      <c r="K436" s="603"/>
      <c r="L436" s="603"/>
      <c r="M436" s="603"/>
    </row>
    <row r="437" spans="4:13" x14ac:dyDescent="0.2">
      <c r="D437" s="603"/>
      <c r="F437" s="603"/>
      <c r="G437" s="603"/>
      <c r="H437" s="603"/>
      <c r="I437" s="605"/>
      <c r="K437" s="603"/>
      <c r="L437" s="603"/>
      <c r="M437" s="603"/>
    </row>
    <row r="438" spans="4:13" x14ac:dyDescent="0.2">
      <c r="D438" s="603"/>
      <c r="F438" s="603"/>
      <c r="G438" s="603"/>
      <c r="H438" s="603"/>
      <c r="I438" s="605"/>
      <c r="K438" s="603"/>
      <c r="L438" s="603"/>
      <c r="M438" s="603"/>
    </row>
    <row r="439" spans="4:13" x14ac:dyDescent="0.2">
      <c r="D439" s="603"/>
      <c r="F439" s="603"/>
      <c r="G439" s="603"/>
      <c r="H439" s="603"/>
      <c r="I439" s="605"/>
      <c r="K439" s="603"/>
      <c r="L439" s="603"/>
      <c r="M439" s="603"/>
    </row>
    <row r="440" spans="4:13" x14ac:dyDescent="0.2">
      <c r="D440" s="603"/>
      <c r="F440" s="603"/>
      <c r="G440" s="603"/>
      <c r="H440" s="603"/>
      <c r="I440" s="605"/>
      <c r="K440" s="603"/>
      <c r="L440" s="603"/>
      <c r="M440" s="603"/>
    </row>
    <row r="441" spans="4:13" x14ac:dyDescent="0.2">
      <c r="D441" s="603"/>
      <c r="F441" s="603"/>
      <c r="G441" s="603"/>
      <c r="H441" s="603"/>
      <c r="I441" s="605"/>
      <c r="K441" s="603"/>
      <c r="L441" s="603"/>
      <c r="M441" s="603"/>
    </row>
    <row r="442" spans="4:13" x14ac:dyDescent="0.2">
      <c r="D442" s="603"/>
      <c r="F442" s="603"/>
      <c r="G442" s="603"/>
      <c r="H442" s="603"/>
      <c r="I442" s="605"/>
      <c r="K442" s="603"/>
      <c r="L442" s="603"/>
      <c r="M442" s="603"/>
    </row>
    <row r="443" spans="4:13" x14ac:dyDescent="0.2">
      <c r="D443" s="603"/>
      <c r="F443" s="603"/>
      <c r="G443" s="603"/>
      <c r="H443" s="603"/>
      <c r="I443" s="605"/>
      <c r="K443" s="603"/>
      <c r="L443" s="603"/>
      <c r="M443" s="603"/>
    </row>
    <row r="444" spans="4:13" x14ac:dyDescent="0.2">
      <c r="D444" s="603"/>
      <c r="F444" s="603"/>
      <c r="G444" s="603"/>
      <c r="H444" s="603"/>
      <c r="I444" s="605"/>
      <c r="K444" s="603"/>
      <c r="L444" s="603"/>
      <c r="M444" s="603"/>
    </row>
    <row r="445" spans="4:13" x14ac:dyDescent="0.2">
      <c r="D445" s="603"/>
      <c r="F445" s="603"/>
      <c r="G445" s="603"/>
      <c r="H445" s="603"/>
      <c r="I445" s="605"/>
      <c r="K445" s="603"/>
      <c r="L445" s="603"/>
      <c r="M445" s="603"/>
    </row>
    <row r="446" spans="4:13" x14ac:dyDescent="0.2">
      <c r="D446" s="603"/>
      <c r="F446" s="603"/>
      <c r="G446" s="603"/>
      <c r="H446" s="603"/>
      <c r="I446" s="605"/>
      <c r="K446" s="603"/>
      <c r="L446" s="603"/>
      <c r="M446" s="603"/>
    </row>
    <row r="447" spans="4:13" x14ac:dyDescent="0.2">
      <c r="D447" s="603"/>
      <c r="F447" s="603"/>
      <c r="G447" s="603"/>
      <c r="H447" s="603"/>
      <c r="I447" s="605"/>
      <c r="K447" s="603"/>
      <c r="L447" s="603"/>
      <c r="M447" s="603"/>
    </row>
    <row r="448" spans="4:13" x14ac:dyDescent="0.2">
      <c r="D448" s="603"/>
      <c r="F448" s="603"/>
      <c r="G448" s="603"/>
      <c r="H448" s="603"/>
      <c r="I448" s="605"/>
      <c r="K448" s="603"/>
      <c r="L448" s="603"/>
      <c r="M448" s="603"/>
    </row>
    <row r="449" spans="4:13" x14ac:dyDescent="0.2">
      <c r="D449" s="603"/>
      <c r="F449" s="603"/>
      <c r="G449" s="603"/>
      <c r="H449" s="603"/>
      <c r="I449" s="605"/>
      <c r="K449" s="603"/>
      <c r="L449" s="603"/>
      <c r="M449" s="603"/>
    </row>
    <row r="450" spans="4:13" x14ac:dyDescent="0.2">
      <c r="D450" s="603"/>
      <c r="F450" s="603"/>
      <c r="G450" s="603"/>
      <c r="H450" s="603"/>
      <c r="I450" s="605"/>
      <c r="K450" s="603"/>
      <c r="L450" s="603"/>
      <c r="M450" s="603"/>
    </row>
    <row r="451" spans="4:13" x14ac:dyDescent="0.2">
      <c r="D451" s="603"/>
      <c r="F451" s="603"/>
      <c r="G451" s="603"/>
      <c r="H451" s="603"/>
      <c r="I451" s="605"/>
      <c r="K451" s="603"/>
      <c r="L451" s="603"/>
      <c r="M451" s="603"/>
    </row>
    <row r="452" spans="4:13" x14ac:dyDescent="0.2">
      <c r="D452" s="603"/>
      <c r="F452" s="603"/>
      <c r="G452" s="603"/>
      <c r="H452" s="603"/>
      <c r="I452" s="605"/>
      <c r="K452" s="603"/>
      <c r="L452" s="603"/>
      <c r="M452" s="603"/>
    </row>
    <row r="453" spans="4:13" x14ac:dyDescent="0.2">
      <c r="D453" s="603"/>
      <c r="F453" s="603"/>
      <c r="G453" s="603"/>
      <c r="H453" s="603"/>
      <c r="I453" s="605"/>
      <c r="K453" s="603"/>
      <c r="L453" s="603"/>
      <c r="M453" s="603"/>
    </row>
    <row r="454" spans="4:13" x14ac:dyDescent="0.2">
      <c r="D454" s="603"/>
      <c r="F454" s="603"/>
      <c r="G454" s="603"/>
      <c r="H454" s="603"/>
      <c r="I454" s="605"/>
      <c r="K454" s="603"/>
      <c r="L454" s="603"/>
      <c r="M454" s="603"/>
    </row>
    <row r="455" spans="4:13" x14ac:dyDescent="0.2">
      <c r="D455" s="603"/>
      <c r="F455" s="603"/>
      <c r="G455" s="603"/>
      <c r="H455" s="603"/>
      <c r="I455" s="605"/>
      <c r="K455" s="603"/>
      <c r="L455" s="603"/>
      <c r="M455" s="603"/>
    </row>
    <row r="456" spans="4:13" x14ac:dyDescent="0.2">
      <c r="D456" s="603"/>
      <c r="F456" s="603"/>
      <c r="G456" s="603"/>
      <c r="H456" s="603"/>
      <c r="I456" s="605"/>
      <c r="K456" s="603"/>
      <c r="L456" s="603"/>
      <c r="M456" s="603"/>
    </row>
    <row r="457" spans="4:13" x14ac:dyDescent="0.2">
      <c r="D457" s="603"/>
      <c r="F457" s="603"/>
      <c r="G457" s="603"/>
      <c r="H457" s="603"/>
      <c r="I457" s="605"/>
      <c r="K457" s="603"/>
      <c r="L457" s="603"/>
      <c r="M457" s="603"/>
    </row>
    <row r="458" spans="4:13" x14ac:dyDescent="0.2">
      <c r="D458" s="603"/>
      <c r="F458" s="603"/>
      <c r="G458" s="603"/>
      <c r="H458" s="603"/>
      <c r="I458" s="605"/>
      <c r="K458" s="603"/>
      <c r="L458" s="603"/>
      <c r="M458" s="603"/>
    </row>
    <row r="459" spans="4:13" x14ac:dyDescent="0.2">
      <c r="D459" s="603"/>
      <c r="F459" s="603"/>
      <c r="G459" s="603"/>
      <c r="H459" s="603"/>
      <c r="I459" s="605"/>
      <c r="K459" s="603"/>
      <c r="L459" s="603"/>
      <c r="M459" s="603"/>
    </row>
    <row r="460" spans="4:13" x14ac:dyDescent="0.2">
      <c r="D460" s="603"/>
      <c r="F460" s="603"/>
      <c r="G460" s="603"/>
      <c r="H460" s="603"/>
      <c r="I460" s="605"/>
      <c r="K460" s="603"/>
      <c r="L460" s="603"/>
      <c r="M460" s="603"/>
    </row>
    <row r="461" spans="4:13" x14ac:dyDescent="0.2">
      <c r="D461" s="603"/>
      <c r="F461" s="603"/>
      <c r="G461" s="603"/>
      <c r="H461" s="603"/>
      <c r="I461" s="605"/>
      <c r="K461" s="603"/>
      <c r="L461" s="603"/>
      <c r="M461" s="603"/>
    </row>
    <row r="462" spans="4:13" x14ac:dyDescent="0.2">
      <c r="D462" s="603"/>
      <c r="F462" s="603"/>
      <c r="G462" s="603"/>
      <c r="H462" s="603"/>
      <c r="I462" s="605"/>
      <c r="K462" s="603"/>
      <c r="L462" s="603"/>
      <c r="M462" s="603"/>
    </row>
    <row r="463" spans="4:13" x14ac:dyDescent="0.2">
      <c r="D463" s="603"/>
      <c r="F463" s="603"/>
      <c r="G463" s="603"/>
      <c r="H463" s="603"/>
      <c r="I463" s="605"/>
      <c r="K463" s="603"/>
      <c r="L463" s="603"/>
      <c r="M463" s="603"/>
    </row>
    <row r="464" spans="4:13" x14ac:dyDescent="0.2">
      <c r="D464" s="603"/>
      <c r="F464" s="603"/>
      <c r="G464" s="603"/>
      <c r="H464" s="603"/>
      <c r="I464" s="605"/>
      <c r="K464" s="603"/>
      <c r="L464" s="603"/>
      <c r="M464" s="603"/>
    </row>
    <row r="465" spans="4:13" x14ac:dyDescent="0.2">
      <c r="D465" s="603"/>
      <c r="F465" s="603"/>
      <c r="G465" s="603"/>
      <c r="H465" s="603"/>
      <c r="I465" s="605"/>
      <c r="K465" s="603"/>
      <c r="L465" s="603"/>
      <c r="M465" s="603"/>
    </row>
    <row r="466" spans="4:13" x14ac:dyDescent="0.2">
      <c r="D466" s="603"/>
      <c r="F466" s="603"/>
      <c r="G466" s="603"/>
      <c r="H466" s="603"/>
      <c r="I466" s="605"/>
      <c r="K466" s="603"/>
      <c r="L466" s="603"/>
      <c r="M466" s="603"/>
    </row>
    <row r="467" spans="4:13" x14ac:dyDescent="0.2">
      <c r="D467" s="603"/>
      <c r="F467" s="603"/>
      <c r="G467" s="603"/>
      <c r="H467" s="603"/>
      <c r="I467" s="605"/>
      <c r="K467" s="603"/>
      <c r="L467" s="603"/>
      <c r="M467" s="603"/>
    </row>
    <row r="468" spans="4:13" x14ac:dyDescent="0.2">
      <c r="D468" s="603"/>
      <c r="F468" s="603"/>
      <c r="G468" s="603"/>
      <c r="H468" s="603"/>
      <c r="I468" s="605"/>
      <c r="K468" s="603"/>
      <c r="L468" s="603"/>
      <c r="M468" s="603"/>
    </row>
    <row r="469" spans="4:13" x14ac:dyDescent="0.2">
      <c r="D469" s="603"/>
      <c r="F469" s="603"/>
      <c r="G469" s="603"/>
      <c r="H469" s="603"/>
      <c r="I469" s="605"/>
      <c r="K469" s="603"/>
      <c r="L469" s="603"/>
      <c r="M469" s="603"/>
    </row>
    <row r="470" spans="4:13" x14ac:dyDescent="0.2">
      <c r="D470" s="603"/>
      <c r="F470" s="603"/>
      <c r="G470" s="603"/>
      <c r="H470" s="603"/>
      <c r="I470" s="605"/>
      <c r="K470" s="603"/>
      <c r="L470" s="603"/>
      <c r="M470" s="603"/>
    </row>
    <row r="471" spans="4:13" x14ac:dyDescent="0.2">
      <c r="D471" s="603"/>
      <c r="F471" s="603"/>
      <c r="G471" s="603"/>
      <c r="H471" s="603"/>
      <c r="I471" s="605"/>
      <c r="K471" s="603"/>
      <c r="L471" s="603"/>
      <c r="M471" s="603"/>
    </row>
    <row r="472" spans="4:13" x14ac:dyDescent="0.2">
      <c r="D472" s="603"/>
      <c r="F472" s="603"/>
      <c r="G472" s="603"/>
      <c r="H472" s="603"/>
      <c r="I472" s="605"/>
      <c r="K472" s="603"/>
      <c r="L472" s="603"/>
      <c r="M472" s="603"/>
    </row>
    <row r="473" spans="4:13" x14ac:dyDescent="0.2">
      <c r="D473" s="603"/>
      <c r="F473" s="603"/>
      <c r="G473" s="603"/>
      <c r="H473" s="603"/>
      <c r="I473" s="605"/>
      <c r="K473" s="603"/>
      <c r="L473" s="603"/>
      <c r="M473" s="603"/>
    </row>
    <row r="474" spans="4:13" x14ac:dyDescent="0.2">
      <c r="D474" s="603"/>
      <c r="F474" s="603"/>
      <c r="G474" s="603"/>
      <c r="H474" s="603"/>
      <c r="I474" s="605"/>
      <c r="K474" s="603"/>
      <c r="L474" s="603"/>
      <c r="M474" s="603"/>
    </row>
    <row r="475" spans="4:13" x14ac:dyDescent="0.2">
      <c r="D475" s="603"/>
      <c r="F475" s="603"/>
      <c r="G475" s="603"/>
      <c r="H475" s="603"/>
      <c r="I475" s="605"/>
      <c r="K475" s="603"/>
      <c r="L475" s="603"/>
      <c r="M475" s="603"/>
    </row>
    <row r="476" spans="4:13" x14ac:dyDescent="0.2">
      <c r="D476" s="603"/>
      <c r="F476" s="603"/>
      <c r="G476" s="603"/>
      <c r="H476" s="603"/>
      <c r="I476" s="605"/>
      <c r="K476" s="603"/>
      <c r="L476" s="603"/>
      <c r="M476" s="603"/>
    </row>
    <row r="477" spans="4:13" x14ac:dyDescent="0.2">
      <c r="D477" s="603"/>
      <c r="F477" s="603"/>
      <c r="G477" s="603"/>
      <c r="H477" s="603"/>
      <c r="I477" s="605"/>
      <c r="K477" s="603"/>
      <c r="L477" s="603"/>
      <c r="M477" s="603"/>
    </row>
    <row r="478" spans="4:13" x14ac:dyDescent="0.2">
      <c r="D478" s="603"/>
      <c r="F478" s="603"/>
      <c r="G478" s="603"/>
      <c r="H478" s="603"/>
      <c r="I478" s="605"/>
      <c r="K478" s="603"/>
      <c r="L478" s="603"/>
      <c r="M478" s="603"/>
    </row>
    <row r="479" spans="4:13" x14ac:dyDescent="0.2">
      <c r="D479" s="603"/>
      <c r="F479" s="603"/>
      <c r="G479" s="603"/>
      <c r="H479" s="603"/>
      <c r="I479" s="605"/>
      <c r="K479" s="603"/>
      <c r="L479" s="603"/>
      <c r="M479" s="603"/>
    </row>
    <row r="480" spans="4:13" x14ac:dyDescent="0.2">
      <c r="D480" s="603"/>
      <c r="F480" s="603"/>
      <c r="G480" s="603"/>
      <c r="H480" s="603"/>
      <c r="I480" s="605"/>
      <c r="K480" s="603"/>
      <c r="L480" s="603"/>
      <c r="M480" s="603"/>
    </row>
    <row r="481" spans="4:13" x14ac:dyDescent="0.2">
      <c r="D481" s="603"/>
      <c r="F481" s="603"/>
      <c r="G481" s="603"/>
      <c r="H481" s="603"/>
      <c r="I481" s="605"/>
      <c r="K481" s="603"/>
      <c r="L481" s="603"/>
      <c r="M481" s="603"/>
    </row>
    <row r="482" spans="4:13" x14ac:dyDescent="0.2">
      <c r="D482" s="603"/>
      <c r="F482" s="603"/>
      <c r="G482" s="603"/>
      <c r="H482" s="603"/>
      <c r="I482" s="605"/>
      <c r="K482" s="603"/>
      <c r="L482" s="603"/>
      <c r="M482" s="603"/>
    </row>
    <row r="483" spans="4:13" x14ac:dyDescent="0.2">
      <c r="D483" s="603"/>
      <c r="F483" s="603"/>
      <c r="G483" s="603"/>
      <c r="H483" s="603"/>
      <c r="I483" s="605"/>
      <c r="K483" s="603"/>
      <c r="L483" s="603"/>
      <c r="M483" s="603"/>
    </row>
    <row r="484" spans="4:13" x14ac:dyDescent="0.2">
      <c r="D484" s="603"/>
      <c r="F484" s="603"/>
      <c r="G484" s="603"/>
      <c r="H484" s="603"/>
      <c r="I484" s="605"/>
      <c r="K484" s="603"/>
      <c r="L484" s="603"/>
      <c r="M484" s="603"/>
    </row>
    <row r="485" spans="4:13" x14ac:dyDescent="0.2">
      <c r="D485" s="603"/>
      <c r="F485" s="603"/>
      <c r="G485" s="603"/>
      <c r="H485" s="603"/>
      <c r="I485" s="605"/>
      <c r="K485" s="603"/>
      <c r="L485" s="603"/>
      <c r="M485" s="603"/>
    </row>
    <row r="486" spans="4:13" x14ac:dyDescent="0.2">
      <c r="D486" s="603"/>
      <c r="F486" s="603"/>
      <c r="G486" s="603"/>
      <c r="H486" s="603"/>
      <c r="I486" s="605"/>
      <c r="K486" s="603"/>
      <c r="L486" s="603"/>
      <c r="M486" s="603"/>
    </row>
    <row r="487" spans="4:13" x14ac:dyDescent="0.2">
      <c r="D487" s="603"/>
      <c r="F487" s="603"/>
      <c r="G487" s="603"/>
      <c r="H487" s="603"/>
      <c r="I487" s="605"/>
      <c r="K487" s="603"/>
      <c r="L487" s="603"/>
      <c r="M487" s="603"/>
    </row>
    <row r="488" spans="4:13" x14ac:dyDescent="0.2">
      <c r="D488" s="603"/>
      <c r="F488" s="603"/>
      <c r="G488" s="603"/>
      <c r="H488" s="603"/>
      <c r="I488" s="605"/>
      <c r="K488" s="603"/>
      <c r="L488" s="603"/>
      <c r="M488" s="603"/>
    </row>
    <row r="489" spans="4:13" x14ac:dyDescent="0.2">
      <c r="D489" s="603"/>
      <c r="F489" s="603"/>
      <c r="G489" s="603"/>
      <c r="H489" s="603"/>
      <c r="I489" s="605"/>
      <c r="K489" s="603"/>
      <c r="L489" s="603"/>
      <c r="M489" s="603"/>
    </row>
    <row r="490" spans="4:13" x14ac:dyDescent="0.2">
      <c r="D490" s="603"/>
      <c r="F490" s="603"/>
      <c r="G490" s="603"/>
      <c r="H490" s="603"/>
      <c r="I490" s="605"/>
      <c r="K490" s="603"/>
      <c r="L490" s="603"/>
      <c r="M490" s="603"/>
    </row>
    <row r="491" spans="4:13" x14ac:dyDescent="0.2">
      <c r="D491" s="603"/>
      <c r="F491" s="603"/>
      <c r="G491" s="603"/>
      <c r="H491" s="603"/>
      <c r="I491" s="605"/>
      <c r="K491" s="603"/>
      <c r="L491" s="603"/>
      <c r="M491" s="603"/>
    </row>
    <row r="492" spans="4:13" x14ac:dyDescent="0.2">
      <c r="D492" s="603"/>
      <c r="F492" s="603"/>
      <c r="G492" s="603"/>
      <c r="H492" s="603"/>
      <c r="I492" s="605"/>
      <c r="K492" s="603"/>
      <c r="L492" s="603"/>
      <c r="M492" s="603"/>
    </row>
    <row r="493" spans="4:13" x14ac:dyDescent="0.2">
      <c r="D493" s="603"/>
      <c r="F493" s="603"/>
      <c r="G493" s="603"/>
      <c r="H493" s="603"/>
      <c r="I493" s="605"/>
      <c r="K493" s="603"/>
      <c r="L493" s="603"/>
      <c r="M493" s="603"/>
    </row>
    <row r="494" spans="4:13" x14ac:dyDescent="0.2">
      <c r="D494" s="603"/>
      <c r="F494" s="603"/>
      <c r="G494" s="603"/>
      <c r="H494" s="603"/>
      <c r="I494" s="605"/>
      <c r="K494" s="603"/>
      <c r="L494" s="603"/>
      <c r="M494" s="603"/>
    </row>
    <row r="495" spans="4:13" x14ac:dyDescent="0.2">
      <c r="D495" s="603"/>
      <c r="F495" s="603"/>
      <c r="G495" s="603"/>
      <c r="H495" s="603"/>
      <c r="I495" s="605"/>
      <c r="K495" s="603"/>
      <c r="L495" s="603"/>
      <c r="M495" s="603"/>
    </row>
    <row r="496" spans="4:13" x14ac:dyDescent="0.2">
      <c r="D496" s="603"/>
      <c r="F496" s="603"/>
      <c r="G496" s="603"/>
      <c r="H496" s="603"/>
      <c r="I496" s="605"/>
      <c r="K496" s="603"/>
      <c r="L496" s="603"/>
      <c r="M496" s="603"/>
    </row>
    <row r="497" spans="4:13" x14ac:dyDescent="0.2">
      <c r="D497" s="603"/>
      <c r="F497" s="603"/>
      <c r="G497" s="603"/>
      <c r="H497" s="603"/>
      <c r="I497" s="605"/>
      <c r="K497" s="603"/>
      <c r="L497" s="603"/>
      <c r="M497" s="603"/>
    </row>
    <row r="498" spans="4:13" x14ac:dyDescent="0.2">
      <c r="D498" s="603"/>
      <c r="F498" s="603"/>
      <c r="G498" s="603"/>
      <c r="H498" s="603"/>
      <c r="I498" s="605"/>
      <c r="K498" s="603"/>
      <c r="L498" s="603"/>
      <c r="M498" s="603"/>
    </row>
    <row r="499" spans="4:13" x14ac:dyDescent="0.2">
      <c r="D499" s="603"/>
      <c r="F499" s="603"/>
      <c r="G499" s="603"/>
      <c r="H499" s="603"/>
      <c r="I499" s="605"/>
      <c r="K499" s="603"/>
      <c r="L499" s="603"/>
      <c r="M499" s="603"/>
    </row>
    <row r="500" spans="4:13" x14ac:dyDescent="0.2">
      <c r="D500" s="603"/>
      <c r="F500" s="603"/>
      <c r="G500" s="603"/>
      <c r="H500" s="603"/>
      <c r="I500" s="605"/>
      <c r="K500" s="603"/>
      <c r="L500" s="603"/>
      <c r="M500" s="603"/>
    </row>
    <row r="501" spans="4:13" x14ac:dyDescent="0.2">
      <c r="D501" s="603"/>
      <c r="F501" s="603"/>
      <c r="G501" s="603"/>
      <c r="H501" s="603"/>
      <c r="I501" s="605"/>
      <c r="K501" s="603"/>
      <c r="L501" s="603"/>
      <c r="M501" s="603"/>
    </row>
    <row r="502" spans="4:13" x14ac:dyDescent="0.2">
      <c r="D502" s="603"/>
      <c r="F502" s="603"/>
      <c r="G502" s="603"/>
      <c r="H502" s="603"/>
      <c r="I502" s="605"/>
      <c r="K502" s="603"/>
      <c r="L502" s="603"/>
      <c r="M502" s="603"/>
    </row>
    <row r="503" spans="4:13" x14ac:dyDescent="0.2">
      <c r="D503" s="603"/>
      <c r="F503" s="603"/>
      <c r="G503" s="603"/>
      <c r="H503" s="603"/>
      <c r="I503" s="605"/>
      <c r="K503" s="603"/>
      <c r="L503" s="603"/>
      <c r="M503" s="603"/>
    </row>
    <row r="504" spans="4:13" x14ac:dyDescent="0.2">
      <c r="D504" s="603"/>
      <c r="F504" s="603"/>
      <c r="G504" s="603"/>
      <c r="H504" s="603"/>
      <c r="I504" s="605"/>
      <c r="K504" s="603"/>
      <c r="L504" s="603"/>
      <c r="M504" s="603"/>
    </row>
    <row r="505" spans="4:13" x14ac:dyDescent="0.2">
      <c r="D505" s="603"/>
      <c r="F505" s="603"/>
      <c r="G505" s="603"/>
      <c r="H505" s="603"/>
      <c r="I505" s="605"/>
      <c r="K505" s="603"/>
      <c r="L505" s="603"/>
      <c r="M505" s="603"/>
    </row>
    <row r="506" spans="4:13" x14ac:dyDescent="0.2">
      <c r="D506" s="603"/>
      <c r="F506" s="603"/>
      <c r="G506" s="603"/>
      <c r="H506" s="603"/>
      <c r="I506" s="605"/>
      <c r="K506" s="603"/>
      <c r="L506" s="603"/>
      <c r="M506" s="603"/>
    </row>
    <row r="507" spans="4:13" x14ac:dyDescent="0.2">
      <c r="D507" s="603"/>
      <c r="F507" s="603"/>
      <c r="G507" s="603"/>
      <c r="H507" s="603"/>
      <c r="I507" s="605"/>
      <c r="K507" s="603"/>
      <c r="L507" s="603"/>
      <c r="M507" s="603"/>
    </row>
    <row r="508" spans="4:13" x14ac:dyDescent="0.2">
      <c r="D508" s="603"/>
      <c r="F508" s="603"/>
      <c r="G508" s="603"/>
      <c r="H508" s="603"/>
      <c r="I508" s="605"/>
      <c r="K508" s="603"/>
      <c r="L508" s="603"/>
      <c r="M508" s="603"/>
    </row>
    <row r="509" spans="4:13" x14ac:dyDescent="0.2">
      <c r="D509" s="603"/>
      <c r="F509" s="603"/>
      <c r="G509" s="603"/>
      <c r="H509" s="603"/>
      <c r="I509" s="605"/>
      <c r="K509" s="603"/>
      <c r="L509" s="603"/>
      <c r="M509" s="603"/>
    </row>
    <row r="510" spans="4:13" x14ac:dyDescent="0.2">
      <c r="D510" s="603"/>
      <c r="F510" s="603"/>
      <c r="G510" s="603"/>
      <c r="H510" s="603"/>
      <c r="I510" s="605"/>
      <c r="K510" s="603"/>
      <c r="L510" s="603"/>
      <c r="M510" s="603"/>
    </row>
    <row r="511" spans="4:13" x14ac:dyDescent="0.2">
      <c r="D511" s="603"/>
      <c r="F511" s="603"/>
      <c r="G511" s="603"/>
      <c r="H511" s="603"/>
      <c r="I511" s="605"/>
      <c r="K511" s="603"/>
      <c r="L511" s="603"/>
      <c r="M511" s="603"/>
    </row>
    <row r="512" spans="4:13" x14ac:dyDescent="0.2">
      <c r="D512" s="603"/>
      <c r="F512" s="603"/>
      <c r="G512" s="603"/>
      <c r="H512" s="603"/>
      <c r="I512" s="605"/>
      <c r="K512" s="603"/>
      <c r="L512" s="603"/>
      <c r="M512" s="603"/>
    </row>
    <row r="513" spans="4:13" x14ac:dyDescent="0.2">
      <c r="D513" s="603"/>
      <c r="F513" s="603"/>
      <c r="G513" s="603"/>
      <c r="H513" s="603"/>
      <c r="I513" s="605"/>
      <c r="K513" s="603"/>
      <c r="L513" s="603"/>
      <c r="M513" s="603"/>
    </row>
    <row r="514" spans="4:13" x14ac:dyDescent="0.2">
      <c r="D514" s="603"/>
      <c r="F514" s="603"/>
      <c r="G514" s="603"/>
      <c r="H514" s="603"/>
      <c r="I514" s="605"/>
      <c r="K514" s="603"/>
      <c r="L514" s="603"/>
      <c r="M514" s="603"/>
    </row>
    <row r="515" spans="4:13" x14ac:dyDescent="0.2">
      <c r="D515" s="603"/>
      <c r="F515" s="603"/>
      <c r="G515" s="603"/>
      <c r="H515" s="603"/>
      <c r="I515" s="605"/>
      <c r="K515" s="603"/>
      <c r="L515" s="603"/>
      <c r="M515" s="603"/>
    </row>
    <row r="516" spans="4:13" x14ac:dyDescent="0.2">
      <c r="D516" s="603"/>
      <c r="F516" s="603"/>
      <c r="G516" s="603"/>
      <c r="H516" s="603"/>
      <c r="I516" s="605"/>
      <c r="K516" s="603"/>
      <c r="L516" s="603"/>
      <c r="M516" s="603"/>
    </row>
    <row r="517" spans="4:13" x14ac:dyDescent="0.2">
      <c r="D517" s="603"/>
      <c r="F517" s="603"/>
      <c r="G517" s="603"/>
      <c r="H517" s="603"/>
      <c r="I517" s="605"/>
      <c r="K517" s="603"/>
      <c r="L517" s="603"/>
      <c r="M517" s="603"/>
    </row>
    <row r="518" spans="4:13" x14ac:dyDescent="0.2">
      <c r="D518" s="603"/>
      <c r="F518" s="603"/>
      <c r="G518" s="603"/>
      <c r="H518" s="603"/>
      <c r="I518" s="605"/>
      <c r="K518" s="603"/>
      <c r="L518" s="603"/>
      <c r="M518" s="603"/>
    </row>
    <row r="519" spans="4:13" x14ac:dyDescent="0.2">
      <c r="D519" s="603"/>
      <c r="F519" s="603"/>
      <c r="G519" s="603"/>
      <c r="H519" s="603"/>
      <c r="I519" s="605"/>
      <c r="K519" s="603"/>
      <c r="L519" s="603"/>
      <c r="M519" s="603"/>
    </row>
    <row r="520" spans="4:13" x14ac:dyDescent="0.2">
      <c r="D520" s="603"/>
      <c r="F520" s="603"/>
      <c r="G520" s="603"/>
      <c r="H520" s="603"/>
      <c r="I520" s="605"/>
      <c r="K520" s="603"/>
      <c r="L520" s="603"/>
      <c r="M520" s="603"/>
    </row>
    <row r="521" spans="4:13" x14ac:dyDescent="0.2">
      <c r="D521" s="603"/>
      <c r="F521" s="603"/>
      <c r="G521" s="603"/>
      <c r="H521" s="603"/>
      <c r="I521" s="605"/>
      <c r="K521" s="603"/>
      <c r="L521" s="603"/>
      <c r="M521" s="603"/>
    </row>
    <row r="522" spans="4:13" x14ac:dyDescent="0.2">
      <c r="D522" s="603"/>
      <c r="F522" s="603"/>
      <c r="G522" s="603"/>
      <c r="H522" s="603"/>
      <c r="I522" s="605"/>
      <c r="K522" s="603"/>
      <c r="L522" s="603"/>
      <c r="M522" s="603"/>
    </row>
    <row r="523" spans="4:13" x14ac:dyDescent="0.2">
      <c r="D523" s="603"/>
      <c r="F523" s="603"/>
      <c r="G523" s="603"/>
      <c r="H523" s="603"/>
      <c r="I523" s="605"/>
      <c r="K523" s="603"/>
      <c r="L523" s="603"/>
      <c r="M523" s="603"/>
    </row>
    <row r="524" spans="4:13" x14ac:dyDescent="0.2">
      <c r="D524" s="603"/>
      <c r="F524" s="603"/>
      <c r="G524" s="603"/>
      <c r="H524" s="603"/>
      <c r="I524" s="605"/>
      <c r="K524" s="603"/>
      <c r="L524" s="603"/>
      <c r="M524" s="603"/>
    </row>
    <row r="525" spans="4:13" x14ac:dyDescent="0.2">
      <c r="D525" s="603"/>
      <c r="F525" s="603"/>
      <c r="G525" s="603"/>
      <c r="H525" s="603"/>
      <c r="I525" s="605"/>
      <c r="K525" s="603"/>
      <c r="L525" s="603"/>
      <c r="M525" s="603"/>
    </row>
    <row r="526" spans="4:13" x14ac:dyDescent="0.2">
      <c r="D526" s="603"/>
      <c r="F526" s="603"/>
      <c r="G526" s="603"/>
      <c r="H526" s="603"/>
      <c r="I526" s="605"/>
      <c r="K526" s="603"/>
      <c r="L526" s="603"/>
      <c r="M526" s="603"/>
    </row>
    <row r="527" spans="4:13" x14ac:dyDescent="0.2">
      <c r="D527" s="603"/>
      <c r="F527" s="603"/>
      <c r="G527" s="603"/>
      <c r="H527" s="603"/>
      <c r="I527" s="605"/>
      <c r="K527" s="603"/>
      <c r="L527" s="603"/>
      <c r="M527" s="603"/>
    </row>
    <row r="528" spans="4:13" x14ac:dyDescent="0.2">
      <c r="D528" s="603"/>
      <c r="F528" s="603"/>
      <c r="G528" s="603"/>
      <c r="H528" s="603"/>
      <c r="I528" s="605"/>
      <c r="K528" s="603"/>
      <c r="L528" s="603"/>
      <c r="M528" s="603"/>
    </row>
    <row r="529" spans="4:13" x14ac:dyDescent="0.2">
      <c r="D529" s="603"/>
      <c r="F529" s="603"/>
      <c r="G529" s="603"/>
      <c r="H529" s="603"/>
      <c r="I529" s="605"/>
      <c r="K529" s="603"/>
      <c r="L529" s="603"/>
      <c r="M529" s="603"/>
    </row>
    <row r="530" spans="4:13" x14ac:dyDescent="0.2">
      <c r="D530" s="603"/>
      <c r="F530" s="603"/>
      <c r="G530" s="603"/>
      <c r="H530" s="603"/>
      <c r="I530" s="605"/>
      <c r="K530" s="603"/>
      <c r="L530" s="603"/>
      <c r="M530" s="603"/>
    </row>
    <row r="531" spans="4:13" x14ac:dyDescent="0.2">
      <c r="D531" s="603"/>
      <c r="F531" s="603"/>
      <c r="G531" s="603"/>
      <c r="H531" s="603"/>
      <c r="I531" s="605"/>
      <c r="K531" s="603"/>
      <c r="L531" s="603"/>
      <c r="M531" s="603"/>
    </row>
    <row r="532" spans="4:13" x14ac:dyDescent="0.2">
      <c r="D532" s="603"/>
      <c r="F532" s="603"/>
      <c r="G532" s="603"/>
      <c r="H532" s="603"/>
      <c r="I532" s="605"/>
      <c r="K532" s="603"/>
      <c r="L532" s="603"/>
      <c r="M532" s="603"/>
    </row>
    <row r="533" spans="4:13" x14ac:dyDescent="0.2">
      <c r="D533" s="603"/>
      <c r="F533" s="603"/>
      <c r="G533" s="603"/>
      <c r="H533" s="603"/>
      <c r="I533" s="605"/>
      <c r="K533" s="603"/>
      <c r="L533" s="603"/>
      <c r="M533" s="603"/>
    </row>
    <row r="534" spans="4:13" x14ac:dyDescent="0.2">
      <c r="D534" s="603"/>
      <c r="F534" s="603"/>
      <c r="G534" s="603"/>
      <c r="H534" s="603"/>
      <c r="I534" s="605"/>
      <c r="K534" s="603"/>
      <c r="L534" s="603"/>
      <c r="M534" s="603"/>
    </row>
    <row r="535" spans="4:13" x14ac:dyDescent="0.2">
      <c r="D535" s="603"/>
      <c r="F535" s="603"/>
      <c r="G535" s="603"/>
      <c r="H535" s="603"/>
      <c r="I535" s="605"/>
      <c r="K535" s="603"/>
      <c r="L535" s="603"/>
      <c r="M535" s="603"/>
    </row>
    <row r="536" spans="4:13" x14ac:dyDescent="0.2">
      <c r="D536" s="603"/>
      <c r="F536" s="603"/>
      <c r="G536" s="603"/>
      <c r="H536" s="603"/>
      <c r="I536" s="605"/>
      <c r="K536" s="603"/>
      <c r="L536" s="603"/>
      <c r="M536" s="603"/>
    </row>
    <row r="537" spans="4:13" x14ac:dyDescent="0.2">
      <c r="D537" s="603"/>
      <c r="F537" s="603"/>
      <c r="G537" s="603"/>
      <c r="H537" s="603"/>
      <c r="I537" s="605"/>
      <c r="K537" s="603"/>
      <c r="L537" s="603"/>
      <c r="M537" s="603"/>
    </row>
    <row r="538" spans="4:13" x14ac:dyDescent="0.2">
      <c r="D538" s="603"/>
      <c r="F538" s="603"/>
      <c r="G538" s="603"/>
      <c r="H538" s="603"/>
      <c r="I538" s="605"/>
      <c r="K538" s="603"/>
      <c r="L538" s="603"/>
      <c r="M538" s="603"/>
    </row>
    <row r="539" spans="4:13" x14ac:dyDescent="0.2">
      <c r="D539" s="603"/>
      <c r="F539" s="603"/>
      <c r="G539" s="603"/>
      <c r="H539" s="603"/>
      <c r="I539" s="605"/>
      <c r="K539" s="603"/>
      <c r="L539" s="603"/>
      <c r="M539" s="603"/>
    </row>
    <row r="540" spans="4:13" x14ac:dyDescent="0.2">
      <c r="D540" s="603"/>
      <c r="F540" s="603"/>
      <c r="G540" s="603"/>
      <c r="H540" s="603"/>
      <c r="I540" s="605"/>
      <c r="K540" s="603"/>
      <c r="L540" s="603"/>
      <c r="M540" s="603"/>
    </row>
    <row r="541" spans="4:13" x14ac:dyDescent="0.2">
      <c r="D541" s="603"/>
      <c r="F541" s="603"/>
      <c r="G541" s="603"/>
      <c r="H541" s="603"/>
      <c r="I541" s="605"/>
      <c r="K541" s="603"/>
      <c r="L541" s="603"/>
      <c r="M541" s="603"/>
    </row>
    <row r="542" spans="4:13" x14ac:dyDescent="0.2">
      <c r="D542" s="603"/>
      <c r="F542" s="603"/>
      <c r="G542" s="603"/>
      <c r="H542" s="603"/>
      <c r="I542" s="605"/>
      <c r="K542" s="603"/>
      <c r="L542" s="603"/>
      <c r="M542" s="603"/>
    </row>
    <row r="543" spans="4:13" x14ac:dyDescent="0.2">
      <c r="D543" s="603"/>
      <c r="F543" s="603"/>
      <c r="G543" s="603"/>
      <c r="H543" s="603"/>
      <c r="I543" s="605"/>
      <c r="K543" s="603"/>
      <c r="L543" s="603"/>
      <c r="M543" s="603"/>
    </row>
    <row r="544" spans="4:13" x14ac:dyDescent="0.2">
      <c r="D544" s="603"/>
      <c r="F544" s="603"/>
      <c r="G544" s="603"/>
      <c r="H544" s="603"/>
      <c r="I544" s="605"/>
      <c r="K544" s="603"/>
      <c r="L544" s="603"/>
      <c r="M544" s="603"/>
    </row>
    <row r="545" spans="4:13" x14ac:dyDescent="0.2">
      <c r="D545" s="603"/>
      <c r="F545" s="603"/>
      <c r="G545" s="603"/>
      <c r="H545" s="603"/>
      <c r="I545" s="605"/>
      <c r="K545" s="603"/>
      <c r="L545" s="603"/>
      <c r="M545" s="603"/>
    </row>
    <row r="546" spans="4:13" x14ac:dyDescent="0.2">
      <c r="D546" s="603"/>
      <c r="F546" s="603"/>
      <c r="G546" s="603"/>
      <c r="H546" s="603"/>
      <c r="I546" s="605"/>
      <c r="K546" s="603"/>
      <c r="L546" s="603"/>
      <c r="M546" s="603"/>
    </row>
    <row r="547" spans="4:13" x14ac:dyDescent="0.2">
      <c r="D547" s="603"/>
      <c r="F547" s="603"/>
      <c r="G547" s="603"/>
      <c r="H547" s="603"/>
      <c r="I547" s="605"/>
      <c r="K547" s="603"/>
      <c r="L547" s="603"/>
      <c r="M547" s="603"/>
    </row>
    <row r="548" spans="4:13" x14ac:dyDescent="0.2">
      <c r="D548" s="603"/>
      <c r="F548" s="603"/>
      <c r="G548" s="603"/>
      <c r="H548" s="603"/>
      <c r="I548" s="605"/>
      <c r="K548" s="603"/>
      <c r="L548" s="603"/>
      <c r="M548" s="603"/>
    </row>
    <row r="549" spans="4:13" x14ac:dyDescent="0.2">
      <c r="D549" s="603"/>
      <c r="F549" s="603"/>
      <c r="G549" s="603"/>
      <c r="H549" s="603"/>
      <c r="I549" s="605"/>
      <c r="K549" s="603"/>
      <c r="L549" s="603"/>
      <c r="M549" s="603"/>
    </row>
    <row r="550" spans="4:13" x14ac:dyDescent="0.2">
      <c r="D550" s="603"/>
      <c r="F550" s="603"/>
      <c r="G550" s="603"/>
      <c r="H550" s="603"/>
      <c r="I550" s="605"/>
      <c r="K550" s="603"/>
      <c r="L550" s="603"/>
      <c r="M550" s="603"/>
    </row>
    <row r="551" spans="4:13" x14ac:dyDescent="0.2">
      <c r="D551" s="603"/>
      <c r="F551" s="603"/>
      <c r="G551" s="603"/>
      <c r="H551" s="603"/>
      <c r="I551" s="605"/>
      <c r="K551" s="603"/>
      <c r="L551" s="603"/>
      <c r="M551" s="603"/>
    </row>
    <row r="552" spans="4:13" x14ac:dyDescent="0.2">
      <c r="D552" s="603"/>
      <c r="F552" s="603"/>
      <c r="G552" s="603"/>
      <c r="H552" s="603"/>
      <c r="I552" s="605"/>
      <c r="K552" s="603"/>
      <c r="L552" s="603"/>
      <c r="M552" s="603"/>
    </row>
    <row r="553" spans="4:13" x14ac:dyDescent="0.2">
      <c r="D553" s="603"/>
      <c r="F553" s="603"/>
      <c r="G553" s="603"/>
      <c r="H553" s="603"/>
      <c r="I553" s="605"/>
      <c r="K553" s="603"/>
      <c r="L553" s="603"/>
      <c r="M553" s="603"/>
    </row>
    <row r="554" spans="4:13" x14ac:dyDescent="0.2">
      <c r="D554" s="603"/>
      <c r="F554" s="603"/>
      <c r="G554" s="603"/>
      <c r="H554" s="603"/>
      <c r="I554" s="605"/>
      <c r="K554" s="603"/>
      <c r="L554" s="603"/>
      <c r="M554" s="603"/>
    </row>
    <row r="555" spans="4:13" x14ac:dyDescent="0.2">
      <c r="D555" s="603"/>
      <c r="F555" s="603"/>
      <c r="G555" s="603"/>
      <c r="H555" s="603"/>
      <c r="I555" s="605"/>
      <c r="K555" s="603"/>
      <c r="L555" s="603"/>
      <c r="M555" s="603"/>
    </row>
    <row r="556" spans="4:13" x14ac:dyDescent="0.2">
      <c r="D556" s="603"/>
      <c r="F556" s="603"/>
      <c r="G556" s="603"/>
      <c r="H556" s="603"/>
      <c r="I556" s="605"/>
      <c r="K556" s="603"/>
      <c r="L556" s="603"/>
      <c r="M556" s="603"/>
    </row>
    <row r="557" spans="4:13" x14ac:dyDescent="0.2">
      <c r="D557" s="603"/>
      <c r="F557" s="603"/>
      <c r="G557" s="603"/>
      <c r="H557" s="603"/>
      <c r="I557" s="605"/>
      <c r="K557" s="603"/>
      <c r="L557" s="603"/>
      <c r="M557" s="603"/>
    </row>
    <row r="558" spans="4:13" x14ac:dyDescent="0.2">
      <c r="D558" s="603"/>
      <c r="F558" s="603"/>
      <c r="G558" s="603"/>
      <c r="H558" s="603"/>
      <c r="I558" s="605"/>
      <c r="K558" s="603"/>
      <c r="L558" s="603"/>
      <c r="M558" s="603"/>
    </row>
    <row r="559" spans="4:13" x14ac:dyDescent="0.2">
      <c r="D559" s="603"/>
      <c r="F559" s="603"/>
      <c r="G559" s="603"/>
      <c r="H559" s="603"/>
      <c r="I559" s="605"/>
      <c r="K559" s="603"/>
      <c r="L559" s="603"/>
      <c r="M559" s="603"/>
    </row>
    <row r="560" spans="4:13" x14ac:dyDescent="0.2">
      <c r="D560" s="603"/>
      <c r="F560" s="603"/>
      <c r="G560" s="603"/>
      <c r="H560" s="603"/>
      <c r="I560" s="605"/>
      <c r="K560" s="603"/>
      <c r="L560" s="603"/>
      <c r="M560" s="603"/>
    </row>
    <row r="561" spans="4:13" x14ac:dyDescent="0.2">
      <c r="D561" s="603"/>
      <c r="F561" s="603"/>
      <c r="G561" s="603"/>
      <c r="H561" s="603"/>
      <c r="I561" s="605"/>
      <c r="K561" s="603"/>
      <c r="L561" s="603"/>
      <c r="M561" s="603"/>
    </row>
    <row r="562" spans="4:13" x14ac:dyDescent="0.2">
      <c r="D562" s="603"/>
      <c r="F562" s="603"/>
      <c r="G562" s="603"/>
      <c r="H562" s="603"/>
      <c r="I562" s="605"/>
      <c r="K562" s="603"/>
      <c r="L562" s="603"/>
      <c r="M562" s="603"/>
    </row>
    <row r="563" spans="4:13" x14ac:dyDescent="0.2">
      <c r="D563" s="603"/>
      <c r="F563" s="603"/>
      <c r="G563" s="603"/>
      <c r="H563" s="603"/>
      <c r="I563" s="605"/>
      <c r="K563" s="603"/>
      <c r="L563" s="603"/>
      <c r="M563" s="603"/>
    </row>
    <row r="564" spans="4:13" x14ac:dyDescent="0.2">
      <c r="D564" s="603"/>
      <c r="F564" s="603"/>
      <c r="G564" s="603"/>
      <c r="H564" s="603"/>
      <c r="I564" s="605"/>
      <c r="K564" s="603"/>
      <c r="L564" s="603"/>
      <c r="M564" s="603"/>
    </row>
    <row r="565" spans="4:13" x14ac:dyDescent="0.2">
      <c r="D565" s="603"/>
      <c r="F565" s="603"/>
      <c r="G565" s="603"/>
      <c r="H565" s="603"/>
      <c r="I565" s="605"/>
      <c r="K565" s="603"/>
      <c r="L565" s="603"/>
      <c r="M565" s="603"/>
    </row>
    <row r="566" spans="4:13" x14ac:dyDescent="0.2">
      <c r="D566" s="603"/>
      <c r="F566" s="603"/>
      <c r="G566" s="603"/>
      <c r="H566" s="603"/>
      <c r="I566" s="605"/>
      <c r="K566" s="603"/>
      <c r="L566" s="603"/>
      <c r="M566" s="603"/>
    </row>
    <row r="567" spans="4:13" x14ac:dyDescent="0.2">
      <c r="D567" s="603"/>
      <c r="F567" s="603"/>
      <c r="G567" s="603"/>
      <c r="H567" s="603"/>
      <c r="I567" s="605"/>
      <c r="K567" s="603"/>
      <c r="L567" s="603"/>
      <c r="M567" s="603"/>
    </row>
    <row r="568" spans="4:13" x14ac:dyDescent="0.2">
      <c r="D568" s="603"/>
      <c r="F568" s="603"/>
      <c r="G568" s="603"/>
      <c r="H568" s="603"/>
      <c r="I568" s="605"/>
      <c r="K568" s="603"/>
      <c r="L568" s="603"/>
      <c r="M568" s="603"/>
    </row>
    <row r="569" spans="4:13" x14ac:dyDescent="0.2">
      <c r="D569" s="603"/>
      <c r="F569" s="603"/>
      <c r="G569" s="603"/>
      <c r="H569" s="603"/>
      <c r="I569" s="605"/>
      <c r="K569" s="603"/>
      <c r="L569" s="603"/>
      <c r="M569" s="603"/>
    </row>
    <row r="570" spans="4:13" x14ac:dyDescent="0.2">
      <c r="D570" s="603"/>
      <c r="F570" s="603"/>
      <c r="G570" s="603"/>
      <c r="H570" s="603"/>
      <c r="I570" s="605"/>
      <c r="K570" s="603"/>
      <c r="L570" s="603"/>
      <c r="M570" s="603"/>
    </row>
    <row r="571" spans="4:13" x14ac:dyDescent="0.2">
      <c r="D571" s="603"/>
      <c r="F571" s="603"/>
      <c r="G571" s="603"/>
      <c r="H571" s="603"/>
      <c r="I571" s="605"/>
      <c r="K571" s="603"/>
      <c r="L571" s="603"/>
      <c r="M571" s="603"/>
    </row>
    <row r="572" spans="4:13" x14ac:dyDescent="0.2">
      <c r="D572" s="603"/>
      <c r="F572" s="603"/>
      <c r="G572" s="603"/>
      <c r="H572" s="603"/>
      <c r="I572" s="605"/>
      <c r="K572" s="603"/>
      <c r="L572" s="603"/>
      <c r="M572" s="603"/>
    </row>
    <row r="573" spans="4:13" x14ac:dyDescent="0.2">
      <c r="D573" s="603"/>
      <c r="F573" s="603"/>
      <c r="G573" s="603"/>
      <c r="H573" s="603"/>
      <c r="I573" s="605"/>
      <c r="K573" s="603"/>
      <c r="L573" s="603"/>
      <c r="M573" s="603"/>
    </row>
    <row r="574" spans="4:13" x14ac:dyDescent="0.2">
      <c r="D574" s="603"/>
      <c r="F574" s="603"/>
      <c r="G574" s="603"/>
      <c r="H574" s="603"/>
      <c r="I574" s="605"/>
      <c r="K574" s="603"/>
      <c r="L574" s="603"/>
      <c r="M574" s="603"/>
    </row>
    <row r="575" spans="4:13" x14ac:dyDescent="0.2">
      <c r="D575" s="603"/>
      <c r="F575" s="603"/>
      <c r="G575" s="603"/>
      <c r="H575" s="603"/>
      <c r="I575" s="605"/>
      <c r="K575" s="603"/>
      <c r="L575" s="603"/>
      <c r="M575" s="603"/>
    </row>
    <row r="576" spans="4:13" x14ac:dyDescent="0.2">
      <c r="D576" s="603"/>
      <c r="F576" s="603"/>
      <c r="G576" s="603"/>
      <c r="H576" s="603"/>
      <c r="I576" s="605"/>
      <c r="K576" s="603"/>
      <c r="L576" s="603"/>
      <c r="M576" s="603"/>
    </row>
    <row r="577" spans="4:13" x14ac:dyDescent="0.2">
      <c r="D577" s="603"/>
      <c r="F577" s="603"/>
      <c r="G577" s="603"/>
      <c r="H577" s="603"/>
      <c r="I577" s="605"/>
      <c r="K577" s="603"/>
      <c r="L577" s="603"/>
      <c r="M577" s="603"/>
    </row>
    <row r="578" spans="4:13" x14ac:dyDescent="0.2">
      <c r="D578" s="603"/>
      <c r="F578" s="603"/>
      <c r="G578" s="603"/>
      <c r="H578" s="603"/>
      <c r="I578" s="605"/>
      <c r="K578" s="603"/>
      <c r="L578" s="603"/>
      <c r="M578" s="603"/>
    </row>
    <row r="579" spans="4:13" x14ac:dyDescent="0.2">
      <c r="D579" s="603"/>
      <c r="F579" s="603"/>
      <c r="G579" s="603"/>
      <c r="H579" s="603"/>
      <c r="I579" s="605"/>
      <c r="K579" s="603"/>
      <c r="L579" s="603"/>
      <c r="M579" s="603"/>
    </row>
    <row r="580" spans="4:13" x14ac:dyDescent="0.2">
      <c r="D580" s="603"/>
      <c r="F580" s="603"/>
      <c r="G580" s="603"/>
      <c r="H580" s="603"/>
      <c r="I580" s="605"/>
      <c r="K580" s="603"/>
      <c r="L580" s="603"/>
      <c r="M580" s="603"/>
    </row>
    <row r="581" spans="4:13" x14ac:dyDescent="0.2">
      <c r="D581" s="603"/>
      <c r="F581" s="603"/>
      <c r="G581" s="603"/>
      <c r="H581" s="603"/>
      <c r="I581" s="605"/>
      <c r="K581" s="603"/>
      <c r="L581" s="603"/>
      <c r="M581" s="603"/>
    </row>
    <row r="582" spans="4:13" x14ac:dyDescent="0.2">
      <c r="D582" s="603"/>
      <c r="F582" s="603"/>
      <c r="G582" s="603"/>
      <c r="H582" s="603"/>
      <c r="I582" s="605"/>
      <c r="K582" s="603"/>
      <c r="L582" s="603"/>
      <c r="M582" s="603"/>
    </row>
    <row r="583" spans="4:13" x14ac:dyDescent="0.2">
      <c r="D583" s="603"/>
      <c r="F583" s="603"/>
      <c r="G583" s="603"/>
      <c r="H583" s="603"/>
      <c r="I583" s="605"/>
      <c r="K583" s="603"/>
      <c r="L583" s="603"/>
      <c r="M583" s="603"/>
    </row>
    <row r="584" spans="4:13" x14ac:dyDescent="0.2">
      <c r="D584" s="603"/>
      <c r="F584" s="603"/>
      <c r="G584" s="603"/>
      <c r="H584" s="603"/>
      <c r="I584" s="605"/>
      <c r="K584" s="603"/>
      <c r="L584" s="603"/>
      <c r="M584" s="603"/>
    </row>
    <row r="585" spans="4:13" x14ac:dyDescent="0.2">
      <c r="D585" s="603"/>
      <c r="F585" s="603"/>
      <c r="G585" s="603"/>
      <c r="H585" s="603"/>
      <c r="I585" s="605"/>
      <c r="K585" s="603"/>
      <c r="L585" s="603"/>
      <c r="M585" s="603"/>
    </row>
    <row r="586" spans="4:13" x14ac:dyDescent="0.2">
      <c r="D586" s="603"/>
      <c r="F586" s="603"/>
      <c r="G586" s="603"/>
      <c r="H586" s="603"/>
      <c r="I586" s="605"/>
      <c r="K586" s="603"/>
      <c r="L586" s="603"/>
      <c r="M586" s="603"/>
    </row>
    <row r="587" spans="4:13" x14ac:dyDescent="0.2">
      <c r="D587" s="603"/>
      <c r="F587" s="603"/>
      <c r="G587" s="603"/>
      <c r="H587" s="603"/>
      <c r="I587" s="605"/>
      <c r="K587" s="603"/>
      <c r="L587" s="603"/>
      <c r="M587" s="603"/>
    </row>
    <row r="588" spans="4:13" x14ac:dyDescent="0.2">
      <c r="D588" s="603"/>
      <c r="F588" s="603"/>
      <c r="G588" s="603"/>
      <c r="H588" s="603"/>
      <c r="I588" s="605"/>
      <c r="K588" s="603"/>
      <c r="L588" s="603"/>
      <c r="M588" s="603"/>
    </row>
    <row r="589" spans="4:13" x14ac:dyDescent="0.2">
      <c r="D589" s="603"/>
      <c r="F589" s="603"/>
      <c r="G589" s="603"/>
      <c r="H589" s="603"/>
      <c r="I589" s="605"/>
      <c r="K589" s="603"/>
      <c r="L589" s="603"/>
      <c r="M589" s="603"/>
    </row>
    <row r="590" spans="4:13" x14ac:dyDescent="0.2">
      <c r="D590" s="603"/>
      <c r="F590" s="603"/>
      <c r="G590" s="603"/>
      <c r="H590" s="603"/>
      <c r="I590" s="605"/>
      <c r="K590" s="603"/>
      <c r="L590" s="603"/>
      <c r="M590" s="603"/>
    </row>
    <row r="591" spans="4:13" x14ac:dyDescent="0.2">
      <c r="D591" s="603"/>
      <c r="F591" s="603"/>
      <c r="G591" s="603"/>
      <c r="H591" s="603"/>
      <c r="I591" s="605"/>
      <c r="K591" s="603"/>
      <c r="L591" s="603"/>
      <c r="M591" s="603"/>
    </row>
    <row r="592" spans="4:13" x14ac:dyDescent="0.2">
      <c r="D592" s="603"/>
      <c r="F592" s="603"/>
      <c r="G592" s="603"/>
      <c r="H592" s="603"/>
      <c r="I592" s="605"/>
      <c r="K592" s="603"/>
      <c r="L592" s="603"/>
      <c r="M592" s="603"/>
    </row>
    <row r="593" spans="4:13" x14ac:dyDescent="0.2">
      <c r="D593" s="603"/>
      <c r="F593" s="603"/>
      <c r="G593" s="603"/>
      <c r="H593" s="603"/>
      <c r="I593" s="605"/>
      <c r="K593" s="603"/>
      <c r="L593" s="603"/>
      <c r="M593" s="603"/>
    </row>
    <row r="594" spans="4:13" x14ac:dyDescent="0.2">
      <c r="D594" s="603"/>
      <c r="F594" s="603"/>
      <c r="G594" s="603"/>
      <c r="H594" s="603"/>
      <c r="I594" s="605"/>
      <c r="K594" s="603"/>
      <c r="L594" s="603"/>
      <c r="M594" s="603"/>
    </row>
    <row r="595" spans="4:13" x14ac:dyDescent="0.2">
      <c r="D595" s="603"/>
      <c r="F595" s="603"/>
      <c r="G595" s="603"/>
      <c r="H595" s="603"/>
      <c r="I595" s="605"/>
      <c r="K595" s="603"/>
      <c r="L595" s="603"/>
      <c r="M595" s="603"/>
    </row>
    <row r="596" spans="4:13" x14ac:dyDescent="0.2">
      <c r="D596" s="603"/>
      <c r="F596" s="603"/>
      <c r="G596" s="603"/>
      <c r="H596" s="603"/>
      <c r="I596" s="605"/>
      <c r="K596" s="603"/>
      <c r="L596" s="603"/>
      <c r="M596" s="603"/>
    </row>
    <row r="597" spans="4:13" x14ac:dyDescent="0.2">
      <c r="D597" s="603"/>
      <c r="F597" s="603"/>
      <c r="G597" s="603"/>
      <c r="H597" s="603"/>
      <c r="I597" s="605"/>
      <c r="K597" s="603"/>
      <c r="L597" s="603"/>
      <c r="M597" s="603"/>
    </row>
    <row r="598" spans="4:13" x14ac:dyDescent="0.2">
      <c r="D598" s="603"/>
      <c r="F598" s="603"/>
      <c r="G598" s="603"/>
      <c r="H598" s="603"/>
      <c r="I598" s="605"/>
      <c r="K598" s="603"/>
      <c r="L598" s="603"/>
      <c r="M598" s="603"/>
    </row>
    <row r="599" spans="4:13" x14ac:dyDescent="0.2">
      <c r="D599" s="603"/>
      <c r="F599" s="603"/>
      <c r="G599" s="603"/>
      <c r="H599" s="603"/>
      <c r="I599" s="605"/>
      <c r="K599" s="603"/>
      <c r="L599" s="603"/>
      <c r="M599" s="603"/>
    </row>
    <row r="600" spans="4:13" x14ac:dyDescent="0.2">
      <c r="D600" s="603"/>
      <c r="F600" s="603"/>
      <c r="G600" s="603"/>
      <c r="H600" s="603"/>
      <c r="I600" s="605"/>
      <c r="K600" s="603"/>
      <c r="L600" s="603"/>
      <c r="M600" s="603"/>
    </row>
    <row r="601" spans="4:13" x14ac:dyDescent="0.2">
      <c r="D601" s="603"/>
      <c r="F601" s="603"/>
      <c r="G601" s="603"/>
      <c r="H601" s="603"/>
      <c r="I601" s="605"/>
      <c r="K601" s="603"/>
      <c r="L601" s="603"/>
      <c r="M601" s="603"/>
    </row>
    <row r="602" spans="4:13" x14ac:dyDescent="0.2">
      <c r="D602" s="603"/>
      <c r="F602" s="603"/>
      <c r="G602" s="603"/>
      <c r="H602" s="603"/>
      <c r="I602" s="605"/>
      <c r="K602" s="603"/>
      <c r="L602" s="603"/>
      <c r="M602" s="603"/>
    </row>
    <row r="603" spans="4:13" x14ac:dyDescent="0.2">
      <c r="D603" s="603"/>
      <c r="F603" s="603"/>
      <c r="G603" s="603"/>
      <c r="H603" s="603"/>
      <c r="I603" s="605"/>
      <c r="K603" s="603"/>
      <c r="L603" s="603"/>
      <c r="M603" s="603"/>
    </row>
    <row r="604" spans="4:13" x14ac:dyDescent="0.2">
      <c r="D604" s="603"/>
      <c r="F604" s="603"/>
      <c r="G604" s="603"/>
      <c r="H604" s="603"/>
      <c r="I604" s="605"/>
      <c r="K604" s="603"/>
      <c r="L604" s="603"/>
      <c r="M604" s="603"/>
    </row>
    <row r="605" spans="4:13" x14ac:dyDescent="0.2">
      <c r="D605" s="603"/>
      <c r="F605" s="603"/>
      <c r="G605" s="603"/>
      <c r="H605" s="603"/>
      <c r="I605" s="605"/>
      <c r="K605" s="603"/>
      <c r="L605" s="603"/>
      <c r="M605" s="603"/>
    </row>
    <row r="606" spans="4:13" x14ac:dyDescent="0.2">
      <c r="D606" s="603"/>
      <c r="F606" s="603"/>
      <c r="G606" s="603"/>
      <c r="H606" s="603"/>
      <c r="I606" s="605"/>
      <c r="K606" s="603"/>
      <c r="L606" s="603"/>
      <c r="M606" s="603"/>
    </row>
    <row r="607" spans="4:13" x14ac:dyDescent="0.2">
      <c r="D607" s="603"/>
      <c r="F607" s="603"/>
      <c r="G607" s="603"/>
      <c r="H607" s="603"/>
      <c r="I607" s="605"/>
      <c r="K607" s="603"/>
      <c r="L607" s="603"/>
      <c r="M607" s="603"/>
    </row>
    <row r="608" spans="4:13" x14ac:dyDescent="0.2">
      <c r="D608" s="603"/>
      <c r="F608" s="603"/>
      <c r="G608" s="603"/>
      <c r="H608" s="603"/>
      <c r="I608" s="605"/>
      <c r="K608" s="603"/>
      <c r="L608" s="603"/>
      <c r="M608" s="603"/>
    </row>
    <row r="609" spans="4:13" x14ac:dyDescent="0.2">
      <c r="D609" s="603"/>
      <c r="F609" s="603"/>
      <c r="G609" s="603"/>
      <c r="H609" s="603"/>
      <c r="I609" s="605"/>
      <c r="K609" s="603"/>
      <c r="L609" s="603"/>
      <c r="M609" s="603"/>
    </row>
    <row r="610" spans="4:13" x14ac:dyDescent="0.2">
      <c r="D610" s="603"/>
      <c r="F610" s="603"/>
      <c r="G610" s="603"/>
      <c r="H610" s="603"/>
      <c r="I610" s="605"/>
      <c r="K610" s="603"/>
      <c r="L610" s="603"/>
      <c r="M610" s="603"/>
    </row>
    <row r="611" spans="4:13" x14ac:dyDescent="0.2">
      <c r="D611" s="603"/>
      <c r="F611" s="603"/>
      <c r="G611" s="603"/>
      <c r="H611" s="603"/>
      <c r="I611" s="605"/>
      <c r="K611" s="603"/>
      <c r="L611" s="603"/>
      <c r="M611" s="603"/>
    </row>
    <row r="612" spans="4:13" x14ac:dyDescent="0.2">
      <c r="D612" s="603"/>
      <c r="F612" s="603"/>
      <c r="G612" s="603"/>
      <c r="H612" s="603"/>
      <c r="I612" s="605"/>
      <c r="K612" s="603"/>
      <c r="L612" s="603"/>
      <c r="M612" s="603"/>
    </row>
    <row r="613" spans="4:13" x14ac:dyDescent="0.2">
      <c r="D613" s="603"/>
      <c r="F613" s="603"/>
      <c r="G613" s="603"/>
      <c r="H613" s="603"/>
      <c r="I613" s="605"/>
      <c r="K613" s="603"/>
      <c r="L613" s="603"/>
      <c r="M613" s="603"/>
    </row>
    <row r="614" spans="4:13" x14ac:dyDescent="0.2">
      <c r="D614" s="603"/>
      <c r="F614" s="603"/>
      <c r="G614" s="603"/>
      <c r="H614" s="603"/>
      <c r="I614" s="605"/>
      <c r="K614" s="603"/>
      <c r="L614" s="603"/>
      <c r="M614" s="603"/>
    </row>
    <row r="615" spans="4:13" x14ac:dyDescent="0.2">
      <c r="D615" s="603"/>
      <c r="F615" s="603"/>
      <c r="G615" s="603"/>
      <c r="H615" s="603"/>
      <c r="I615" s="605"/>
      <c r="K615" s="603"/>
      <c r="L615" s="603"/>
      <c r="M615" s="603"/>
    </row>
    <row r="616" spans="4:13" x14ac:dyDescent="0.2">
      <c r="D616" s="603"/>
      <c r="F616" s="603"/>
      <c r="G616" s="603"/>
      <c r="H616" s="603"/>
      <c r="I616" s="605"/>
      <c r="K616" s="603"/>
      <c r="L616" s="603"/>
      <c r="M616" s="603"/>
    </row>
    <row r="617" spans="4:13" x14ac:dyDescent="0.2">
      <c r="D617" s="603"/>
      <c r="F617" s="603"/>
      <c r="G617" s="603"/>
      <c r="H617" s="603"/>
      <c r="I617" s="605"/>
      <c r="K617" s="603"/>
      <c r="L617" s="603"/>
      <c r="M617" s="603"/>
    </row>
    <row r="618" spans="4:13" x14ac:dyDescent="0.2">
      <c r="D618" s="603"/>
      <c r="F618" s="603"/>
      <c r="G618" s="603"/>
      <c r="H618" s="603"/>
      <c r="I618" s="605"/>
      <c r="K618" s="603"/>
      <c r="L618" s="603"/>
      <c r="M618" s="603"/>
    </row>
    <row r="619" spans="4:13" x14ac:dyDescent="0.2">
      <c r="D619" s="603"/>
      <c r="F619" s="603"/>
      <c r="G619" s="603"/>
      <c r="H619" s="603"/>
      <c r="I619" s="605"/>
      <c r="K619" s="603"/>
      <c r="L619" s="603"/>
      <c r="M619" s="603"/>
    </row>
    <row r="620" spans="4:13" x14ac:dyDescent="0.2">
      <c r="D620" s="603"/>
      <c r="F620" s="603"/>
      <c r="G620" s="603"/>
      <c r="H620" s="603"/>
      <c r="I620" s="605"/>
      <c r="K620" s="603"/>
      <c r="L620" s="603"/>
      <c r="M620" s="603"/>
    </row>
    <row r="621" spans="4:13" x14ac:dyDescent="0.2">
      <c r="D621" s="603"/>
      <c r="F621" s="603"/>
      <c r="G621" s="603"/>
      <c r="H621" s="603"/>
      <c r="I621" s="605"/>
      <c r="K621" s="603"/>
      <c r="L621" s="603"/>
      <c r="M621" s="603"/>
    </row>
    <row r="622" spans="4:13" x14ac:dyDescent="0.2">
      <c r="D622" s="603"/>
      <c r="F622" s="603"/>
      <c r="G622" s="603"/>
      <c r="H622" s="603"/>
      <c r="I622" s="605"/>
      <c r="K622" s="603"/>
      <c r="L622" s="603"/>
      <c r="M622" s="603"/>
    </row>
    <row r="623" spans="4:13" x14ac:dyDescent="0.2">
      <c r="D623" s="603"/>
      <c r="F623" s="603"/>
      <c r="G623" s="603"/>
      <c r="H623" s="603"/>
      <c r="I623" s="605"/>
      <c r="K623" s="603"/>
      <c r="L623" s="603"/>
      <c r="M623" s="603"/>
    </row>
    <row r="624" spans="4:13" x14ac:dyDescent="0.2">
      <c r="D624" s="603"/>
      <c r="F624" s="603"/>
      <c r="G624" s="603"/>
      <c r="H624" s="603"/>
      <c r="I624" s="605"/>
      <c r="K624" s="603"/>
      <c r="L624" s="603"/>
      <c r="M624" s="603"/>
    </row>
    <row r="625" spans="4:13" x14ac:dyDescent="0.2">
      <c r="D625" s="603"/>
      <c r="F625" s="603"/>
      <c r="G625" s="603"/>
      <c r="H625" s="603"/>
      <c r="I625" s="605"/>
      <c r="K625" s="603"/>
      <c r="L625" s="603"/>
      <c r="M625" s="603"/>
    </row>
    <row r="626" spans="4:13" x14ac:dyDescent="0.2">
      <c r="D626" s="603"/>
      <c r="F626" s="603"/>
      <c r="G626" s="603"/>
      <c r="H626" s="603"/>
      <c r="I626" s="605"/>
      <c r="K626" s="603"/>
      <c r="L626" s="603"/>
      <c r="M626" s="603"/>
    </row>
    <row r="627" spans="4:13" x14ac:dyDescent="0.2">
      <c r="D627" s="603"/>
      <c r="F627" s="603"/>
      <c r="G627" s="603"/>
      <c r="H627" s="603"/>
      <c r="I627" s="605"/>
      <c r="K627" s="603"/>
      <c r="L627" s="603"/>
      <c r="M627" s="603"/>
    </row>
    <row r="628" spans="4:13" x14ac:dyDescent="0.2">
      <c r="D628" s="603"/>
      <c r="F628" s="603"/>
      <c r="G628" s="603"/>
      <c r="H628" s="603"/>
      <c r="I628" s="605"/>
      <c r="K628" s="603"/>
      <c r="L628" s="603"/>
      <c r="M628" s="603"/>
    </row>
    <row r="629" spans="4:13" x14ac:dyDescent="0.2">
      <c r="D629" s="603"/>
      <c r="F629" s="603"/>
      <c r="G629" s="603"/>
      <c r="H629" s="603"/>
      <c r="I629" s="605"/>
      <c r="K629" s="603"/>
      <c r="L629" s="603"/>
      <c r="M629" s="603"/>
    </row>
    <row r="630" spans="4:13" x14ac:dyDescent="0.2">
      <c r="D630" s="603"/>
      <c r="F630" s="603"/>
      <c r="G630" s="603"/>
      <c r="H630" s="603"/>
      <c r="I630" s="605"/>
      <c r="K630" s="603"/>
      <c r="L630" s="603"/>
      <c r="M630" s="603"/>
    </row>
    <row r="631" spans="4:13" x14ac:dyDescent="0.2">
      <c r="D631" s="603"/>
      <c r="F631" s="603"/>
      <c r="G631" s="603"/>
      <c r="H631" s="603"/>
      <c r="I631" s="605"/>
      <c r="K631" s="603"/>
      <c r="L631" s="603"/>
      <c r="M631" s="603"/>
    </row>
    <row r="632" spans="4:13" x14ac:dyDescent="0.2">
      <c r="D632" s="603"/>
      <c r="F632" s="603"/>
      <c r="G632" s="603"/>
      <c r="H632" s="603"/>
      <c r="I632" s="605"/>
      <c r="K632" s="603"/>
      <c r="L632" s="603"/>
      <c r="M632" s="603"/>
    </row>
    <row r="633" spans="4:13" x14ac:dyDescent="0.2">
      <c r="D633" s="603"/>
      <c r="F633" s="603"/>
      <c r="G633" s="603"/>
      <c r="H633" s="603"/>
      <c r="I633" s="605"/>
      <c r="K633" s="603"/>
      <c r="L633" s="603"/>
      <c r="M633" s="603"/>
    </row>
    <row r="634" spans="4:13" x14ac:dyDescent="0.2">
      <c r="D634" s="603"/>
      <c r="F634" s="603"/>
      <c r="G634" s="603"/>
      <c r="H634" s="603"/>
      <c r="I634" s="605"/>
      <c r="K634" s="603"/>
      <c r="L634" s="603"/>
      <c r="M634" s="603"/>
    </row>
    <row r="635" spans="4:13" x14ac:dyDescent="0.2">
      <c r="D635" s="603"/>
      <c r="F635" s="603"/>
      <c r="G635" s="603"/>
      <c r="H635" s="603"/>
      <c r="I635" s="605"/>
      <c r="K635" s="603"/>
      <c r="L635" s="603"/>
      <c r="M635" s="603"/>
    </row>
    <row r="636" spans="4:13" x14ac:dyDescent="0.2">
      <c r="D636" s="603"/>
      <c r="F636" s="603"/>
      <c r="G636" s="603"/>
      <c r="H636" s="603"/>
      <c r="I636" s="605"/>
      <c r="K636" s="603"/>
      <c r="L636" s="603"/>
      <c r="M636" s="603"/>
    </row>
    <row r="637" spans="4:13" x14ac:dyDescent="0.2">
      <c r="D637" s="603"/>
      <c r="F637" s="603"/>
      <c r="G637" s="603"/>
      <c r="H637" s="603"/>
      <c r="I637" s="605"/>
      <c r="K637" s="603"/>
      <c r="L637" s="603"/>
      <c r="M637" s="603"/>
    </row>
    <row r="638" spans="4:13" x14ac:dyDescent="0.2">
      <c r="D638" s="603"/>
      <c r="F638" s="603"/>
      <c r="G638" s="603"/>
      <c r="H638" s="603"/>
      <c r="I638" s="605"/>
      <c r="K638" s="603"/>
      <c r="L638" s="603"/>
      <c r="M638" s="603"/>
    </row>
    <row r="639" spans="4:13" x14ac:dyDescent="0.2">
      <c r="D639" s="603"/>
      <c r="F639" s="603"/>
      <c r="G639" s="603"/>
      <c r="H639" s="603"/>
      <c r="I639" s="605"/>
      <c r="K639" s="603"/>
      <c r="L639" s="603"/>
      <c r="M639" s="603"/>
    </row>
    <row r="640" spans="4:13" x14ac:dyDescent="0.2">
      <c r="D640" s="603"/>
      <c r="F640" s="603"/>
      <c r="G640" s="603"/>
      <c r="H640" s="603"/>
      <c r="I640" s="605"/>
      <c r="K640" s="603"/>
      <c r="L640" s="603"/>
      <c r="M640" s="603"/>
    </row>
    <row r="641" spans="4:13" x14ac:dyDescent="0.2">
      <c r="D641" s="603"/>
      <c r="F641" s="603"/>
      <c r="G641" s="603"/>
      <c r="H641" s="603"/>
      <c r="I641" s="605"/>
      <c r="K641" s="603"/>
      <c r="L641" s="603"/>
      <c r="M641" s="603"/>
    </row>
    <row r="642" spans="4:13" x14ac:dyDescent="0.2">
      <c r="D642" s="603"/>
      <c r="F642" s="603"/>
      <c r="G642" s="603"/>
      <c r="H642" s="603"/>
      <c r="I642" s="605"/>
      <c r="K642" s="603"/>
      <c r="L642" s="603"/>
      <c r="M642" s="603"/>
    </row>
    <row r="643" spans="4:13" x14ac:dyDescent="0.2">
      <c r="D643" s="603"/>
      <c r="F643" s="603"/>
      <c r="G643" s="603"/>
      <c r="H643" s="603"/>
      <c r="I643" s="605"/>
      <c r="K643" s="603"/>
      <c r="L643" s="603"/>
      <c r="M643" s="603"/>
    </row>
    <row r="644" spans="4:13" x14ac:dyDescent="0.2">
      <c r="D644" s="603"/>
      <c r="F644" s="603"/>
      <c r="G644" s="603"/>
      <c r="H644" s="603"/>
      <c r="I644" s="605"/>
      <c r="K644" s="603"/>
      <c r="L644" s="603"/>
      <c r="M644" s="603"/>
    </row>
    <row r="645" spans="4:13" x14ac:dyDescent="0.2">
      <c r="D645" s="603"/>
      <c r="F645" s="603"/>
      <c r="G645" s="603"/>
      <c r="H645" s="603"/>
      <c r="I645" s="605"/>
      <c r="K645" s="603"/>
      <c r="L645" s="603"/>
      <c r="M645" s="603"/>
    </row>
    <row r="646" spans="4:13" x14ac:dyDescent="0.2">
      <c r="D646" s="603"/>
      <c r="F646" s="603"/>
      <c r="G646" s="603"/>
      <c r="H646" s="603"/>
      <c r="I646" s="605"/>
      <c r="K646" s="603"/>
      <c r="L646" s="603"/>
      <c r="M646" s="603"/>
    </row>
    <row r="647" spans="4:13" x14ac:dyDescent="0.2">
      <c r="D647" s="603"/>
      <c r="F647" s="603"/>
      <c r="G647" s="603"/>
      <c r="H647" s="603"/>
      <c r="I647" s="605"/>
      <c r="K647" s="603"/>
      <c r="L647" s="603"/>
      <c r="M647" s="603"/>
    </row>
    <row r="648" spans="4:13" x14ac:dyDescent="0.2">
      <c r="D648" s="603"/>
      <c r="F648" s="603"/>
      <c r="G648" s="603"/>
      <c r="H648" s="603"/>
      <c r="I648" s="605"/>
      <c r="K648" s="603"/>
      <c r="L648" s="603"/>
      <c r="M648" s="603"/>
    </row>
    <row r="649" spans="4:13" x14ac:dyDescent="0.2">
      <c r="D649" s="603"/>
      <c r="F649" s="603"/>
      <c r="G649" s="603"/>
      <c r="H649" s="603"/>
      <c r="I649" s="605"/>
      <c r="K649" s="603"/>
      <c r="L649" s="603"/>
      <c r="M649" s="603"/>
    </row>
    <row r="650" spans="4:13" x14ac:dyDescent="0.2">
      <c r="D650" s="603"/>
      <c r="F650" s="603"/>
      <c r="G650" s="603"/>
      <c r="H650" s="603"/>
      <c r="I650" s="605"/>
      <c r="K650" s="603"/>
      <c r="L650" s="603"/>
      <c r="M650" s="603"/>
    </row>
    <row r="651" spans="4:13" x14ac:dyDescent="0.2">
      <c r="D651" s="603"/>
      <c r="F651" s="603"/>
      <c r="G651" s="603"/>
      <c r="H651" s="603"/>
      <c r="I651" s="605"/>
      <c r="K651" s="603"/>
      <c r="L651" s="603"/>
      <c r="M651" s="603"/>
    </row>
    <row r="652" spans="4:13" x14ac:dyDescent="0.2">
      <c r="D652" s="603"/>
      <c r="F652" s="603"/>
      <c r="G652" s="603"/>
      <c r="H652" s="603"/>
      <c r="I652" s="605"/>
      <c r="K652" s="603"/>
      <c r="L652" s="603"/>
      <c r="M652" s="603"/>
    </row>
    <row r="653" spans="4:13" x14ac:dyDescent="0.2">
      <c r="D653" s="603"/>
      <c r="F653" s="603"/>
      <c r="G653" s="603"/>
      <c r="H653" s="603"/>
      <c r="I653" s="605"/>
      <c r="K653" s="603"/>
      <c r="L653" s="603"/>
      <c r="M653" s="603"/>
    </row>
    <row r="654" spans="4:13" x14ac:dyDescent="0.2">
      <c r="D654" s="603"/>
      <c r="F654" s="603"/>
      <c r="G654" s="603"/>
      <c r="H654" s="603"/>
      <c r="I654" s="605"/>
      <c r="K654" s="603"/>
      <c r="L654" s="603"/>
      <c r="M654" s="603"/>
    </row>
    <row r="655" spans="4:13" x14ac:dyDescent="0.2">
      <c r="D655" s="603"/>
      <c r="F655" s="603"/>
      <c r="G655" s="603"/>
      <c r="H655" s="603"/>
      <c r="I655" s="605"/>
      <c r="K655" s="603"/>
      <c r="L655" s="603"/>
      <c r="M655" s="603"/>
    </row>
    <row r="656" spans="4:13" x14ac:dyDescent="0.2">
      <c r="D656" s="603"/>
      <c r="F656" s="603"/>
      <c r="G656" s="603"/>
      <c r="H656" s="603"/>
      <c r="I656" s="605"/>
      <c r="K656" s="603"/>
      <c r="L656" s="603"/>
      <c r="M656" s="603"/>
    </row>
    <row r="657" spans="4:13" x14ac:dyDescent="0.2">
      <c r="D657" s="603"/>
      <c r="F657" s="603"/>
      <c r="G657" s="603"/>
      <c r="H657" s="603"/>
      <c r="I657" s="605"/>
      <c r="K657" s="603"/>
      <c r="L657" s="603"/>
      <c r="M657" s="603"/>
    </row>
    <row r="658" spans="4:13" x14ac:dyDescent="0.2">
      <c r="D658" s="603"/>
      <c r="F658" s="603"/>
      <c r="G658" s="603"/>
      <c r="H658" s="603"/>
      <c r="I658" s="605"/>
      <c r="K658" s="603"/>
      <c r="L658" s="603"/>
      <c r="M658" s="603"/>
    </row>
    <row r="659" spans="4:13" x14ac:dyDescent="0.2">
      <c r="D659" s="603"/>
      <c r="F659" s="603"/>
      <c r="G659" s="603"/>
      <c r="H659" s="603"/>
      <c r="I659" s="605"/>
      <c r="K659" s="603"/>
      <c r="L659" s="603"/>
      <c r="M659" s="603"/>
    </row>
    <row r="660" spans="4:13" x14ac:dyDescent="0.2">
      <c r="D660" s="603"/>
      <c r="F660" s="603"/>
      <c r="G660" s="603"/>
      <c r="H660" s="603"/>
      <c r="I660" s="605"/>
      <c r="K660" s="603"/>
      <c r="L660" s="603"/>
      <c r="M660" s="603"/>
    </row>
    <row r="661" spans="4:13" x14ac:dyDescent="0.2">
      <c r="D661" s="603"/>
      <c r="F661" s="603"/>
      <c r="G661" s="603"/>
      <c r="H661" s="603"/>
      <c r="I661" s="605"/>
      <c r="K661" s="603"/>
      <c r="L661" s="603"/>
      <c r="M661" s="603"/>
    </row>
    <row r="662" spans="4:13" x14ac:dyDescent="0.2">
      <c r="D662" s="603"/>
      <c r="F662" s="603"/>
      <c r="G662" s="603"/>
      <c r="H662" s="603"/>
      <c r="I662" s="605"/>
      <c r="K662" s="603"/>
      <c r="L662" s="603"/>
      <c r="M662" s="603"/>
    </row>
    <row r="663" spans="4:13" x14ac:dyDescent="0.2">
      <c r="D663" s="603"/>
      <c r="F663" s="603"/>
      <c r="G663" s="603"/>
      <c r="H663" s="603"/>
      <c r="I663" s="605"/>
      <c r="K663" s="603"/>
      <c r="L663" s="603"/>
      <c r="M663" s="603"/>
    </row>
    <row r="664" spans="4:13" x14ac:dyDescent="0.2">
      <c r="D664" s="603"/>
      <c r="F664" s="603"/>
      <c r="G664" s="603"/>
      <c r="H664" s="603"/>
      <c r="I664" s="605"/>
      <c r="K664" s="603"/>
      <c r="L664" s="603"/>
      <c r="M664" s="603"/>
    </row>
    <row r="665" spans="4:13" x14ac:dyDescent="0.2">
      <c r="D665" s="603"/>
      <c r="F665" s="603"/>
      <c r="G665" s="603"/>
      <c r="H665" s="603"/>
      <c r="I665" s="605"/>
      <c r="K665" s="603"/>
      <c r="L665" s="603"/>
      <c r="M665" s="603"/>
    </row>
    <row r="666" spans="4:13" x14ac:dyDescent="0.2">
      <c r="D666" s="603"/>
      <c r="F666" s="603"/>
      <c r="G666" s="603"/>
      <c r="H666" s="603"/>
      <c r="I666" s="605"/>
      <c r="K666" s="603"/>
      <c r="L666" s="603"/>
      <c r="M666" s="603"/>
    </row>
    <row r="667" spans="4:13" x14ac:dyDescent="0.2">
      <c r="D667" s="603"/>
      <c r="F667" s="603"/>
      <c r="G667" s="603"/>
      <c r="H667" s="603"/>
      <c r="I667" s="605"/>
      <c r="K667" s="603"/>
      <c r="L667" s="603"/>
      <c r="M667" s="603"/>
    </row>
    <row r="668" spans="4:13" x14ac:dyDescent="0.2">
      <c r="D668" s="603"/>
      <c r="F668" s="603"/>
      <c r="G668" s="603"/>
      <c r="H668" s="603"/>
      <c r="I668" s="605"/>
      <c r="K668" s="603"/>
      <c r="L668" s="603"/>
      <c r="M668" s="603"/>
    </row>
    <row r="669" spans="4:13" x14ac:dyDescent="0.2">
      <c r="D669" s="603"/>
      <c r="F669" s="603"/>
      <c r="G669" s="603"/>
      <c r="H669" s="603"/>
      <c r="I669" s="605"/>
      <c r="K669" s="603"/>
      <c r="L669" s="603"/>
      <c r="M669" s="603"/>
    </row>
    <row r="670" spans="4:13" x14ac:dyDescent="0.2">
      <c r="D670" s="603"/>
      <c r="F670" s="603"/>
      <c r="G670" s="603"/>
      <c r="H670" s="603"/>
      <c r="I670" s="605"/>
      <c r="K670" s="603"/>
      <c r="L670" s="603"/>
      <c r="M670" s="603"/>
    </row>
    <row r="671" spans="4:13" x14ac:dyDescent="0.2">
      <c r="D671" s="603"/>
      <c r="F671" s="603"/>
      <c r="G671" s="603"/>
      <c r="H671" s="603"/>
      <c r="I671" s="605"/>
      <c r="K671" s="603"/>
      <c r="L671" s="603"/>
      <c r="M671" s="603"/>
    </row>
    <row r="672" spans="4:13" x14ac:dyDescent="0.2">
      <c r="D672" s="603"/>
      <c r="F672" s="603"/>
      <c r="G672" s="603"/>
      <c r="H672" s="603"/>
      <c r="I672" s="605"/>
      <c r="K672" s="603"/>
      <c r="L672" s="603"/>
      <c r="M672" s="603"/>
    </row>
    <row r="673" spans="4:13" x14ac:dyDescent="0.2">
      <c r="D673" s="603"/>
      <c r="F673" s="603"/>
      <c r="G673" s="603"/>
      <c r="H673" s="603"/>
      <c r="I673" s="605"/>
      <c r="K673" s="603"/>
      <c r="L673" s="603"/>
      <c r="M673" s="603"/>
    </row>
    <row r="674" spans="4:13" x14ac:dyDescent="0.2">
      <c r="D674" s="603"/>
      <c r="F674" s="603"/>
      <c r="G674" s="603"/>
      <c r="H674" s="603"/>
      <c r="I674" s="605"/>
      <c r="K674" s="603"/>
      <c r="L674" s="603"/>
      <c r="M674" s="603"/>
    </row>
    <row r="675" spans="4:13" x14ac:dyDescent="0.2">
      <c r="D675" s="603"/>
      <c r="F675" s="603"/>
      <c r="G675" s="603"/>
      <c r="H675" s="603"/>
      <c r="I675" s="605"/>
      <c r="K675" s="603"/>
      <c r="L675" s="603"/>
      <c r="M675" s="603"/>
    </row>
    <row r="676" spans="4:13" x14ac:dyDescent="0.2">
      <c r="D676" s="603"/>
      <c r="F676" s="603"/>
      <c r="G676" s="603"/>
      <c r="H676" s="603"/>
      <c r="I676" s="605"/>
      <c r="K676" s="603"/>
      <c r="L676" s="603"/>
      <c r="M676" s="603"/>
    </row>
    <row r="677" spans="4:13" x14ac:dyDescent="0.2">
      <c r="D677" s="603"/>
      <c r="F677" s="603"/>
      <c r="G677" s="603"/>
      <c r="H677" s="603"/>
      <c r="I677" s="605"/>
      <c r="K677" s="603"/>
      <c r="L677" s="603"/>
      <c r="M677" s="603"/>
    </row>
    <row r="678" spans="4:13" x14ac:dyDescent="0.2">
      <c r="D678" s="603"/>
      <c r="F678" s="603"/>
      <c r="G678" s="603"/>
      <c r="H678" s="603"/>
      <c r="I678" s="605"/>
      <c r="K678" s="603"/>
      <c r="L678" s="603"/>
      <c r="M678" s="603"/>
    </row>
    <row r="679" spans="4:13" x14ac:dyDescent="0.2">
      <c r="D679" s="603"/>
      <c r="F679" s="603"/>
      <c r="G679" s="603"/>
      <c r="H679" s="603"/>
      <c r="I679" s="605"/>
      <c r="K679" s="603"/>
      <c r="L679" s="603"/>
      <c r="M679" s="603"/>
    </row>
    <row r="680" spans="4:13" x14ac:dyDescent="0.2">
      <c r="D680" s="603"/>
      <c r="F680" s="603"/>
      <c r="G680" s="603"/>
      <c r="H680" s="603"/>
      <c r="I680" s="605"/>
      <c r="K680" s="603"/>
      <c r="L680" s="603"/>
      <c r="M680" s="603"/>
    </row>
    <row r="681" spans="4:13" x14ac:dyDescent="0.2">
      <c r="D681" s="603"/>
      <c r="F681" s="603"/>
      <c r="G681" s="603"/>
      <c r="H681" s="603"/>
      <c r="I681" s="605"/>
      <c r="K681" s="603"/>
      <c r="L681" s="603"/>
      <c r="M681" s="603"/>
    </row>
    <row r="682" spans="4:13" x14ac:dyDescent="0.2">
      <c r="D682" s="603"/>
      <c r="F682" s="603"/>
      <c r="G682" s="603"/>
      <c r="H682" s="603"/>
      <c r="I682" s="605"/>
      <c r="K682" s="603"/>
      <c r="L682" s="603"/>
      <c r="M682" s="603"/>
    </row>
    <row r="683" spans="4:13" x14ac:dyDescent="0.2">
      <c r="D683" s="603"/>
      <c r="F683" s="603"/>
      <c r="G683" s="603"/>
      <c r="H683" s="603"/>
      <c r="I683" s="605"/>
      <c r="K683" s="603"/>
      <c r="L683" s="603"/>
      <c r="M683" s="603"/>
    </row>
    <row r="684" spans="4:13" x14ac:dyDescent="0.2">
      <c r="D684" s="603"/>
      <c r="F684" s="603"/>
      <c r="G684" s="603"/>
      <c r="H684" s="603"/>
      <c r="I684" s="605"/>
      <c r="K684" s="603"/>
      <c r="L684" s="603"/>
      <c r="M684" s="603"/>
    </row>
    <row r="685" spans="4:13" x14ac:dyDescent="0.2">
      <c r="D685" s="603"/>
      <c r="F685" s="603"/>
      <c r="G685" s="603"/>
      <c r="H685" s="603"/>
      <c r="I685" s="605"/>
      <c r="K685" s="603"/>
      <c r="L685" s="603"/>
      <c r="M685" s="603"/>
    </row>
    <row r="686" spans="4:13" x14ac:dyDescent="0.2">
      <c r="D686" s="603"/>
      <c r="F686" s="603"/>
      <c r="G686" s="603"/>
      <c r="H686" s="603"/>
      <c r="I686" s="605"/>
      <c r="K686" s="603"/>
      <c r="L686" s="603"/>
      <c r="M686" s="603"/>
    </row>
    <row r="687" spans="4:13" x14ac:dyDescent="0.2">
      <c r="D687" s="603"/>
      <c r="F687" s="603"/>
      <c r="G687" s="603"/>
      <c r="H687" s="603"/>
      <c r="I687" s="605"/>
      <c r="K687" s="603"/>
      <c r="L687" s="603"/>
      <c r="M687" s="603"/>
    </row>
    <row r="688" spans="4:13" x14ac:dyDescent="0.2">
      <c r="D688" s="603"/>
      <c r="F688" s="603"/>
      <c r="G688" s="603"/>
      <c r="H688" s="603"/>
      <c r="I688" s="605"/>
      <c r="K688" s="603"/>
      <c r="L688" s="603"/>
      <c r="M688" s="603"/>
    </row>
    <row r="689" spans="4:13" x14ac:dyDescent="0.2">
      <c r="D689" s="603"/>
      <c r="F689" s="603"/>
      <c r="G689" s="603"/>
      <c r="H689" s="603"/>
      <c r="I689" s="605"/>
      <c r="K689" s="603"/>
      <c r="L689" s="603"/>
      <c r="M689" s="603"/>
    </row>
    <row r="690" spans="4:13" x14ac:dyDescent="0.2">
      <c r="D690" s="603"/>
      <c r="F690" s="603"/>
      <c r="G690" s="603"/>
      <c r="H690" s="603"/>
      <c r="I690" s="605"/>
      <c r="K690" s="603"/>
      <c r="L690" s="603"/>
      <c r="M690" s="603"/>
    </row>
    <row r="691" spans="4:13" x14ac:dyDescent="0.2">
      <c r="D691" s="603"/>
      <c r="F691" s="603"/>
      <c r="G691" s="603"/>
      <c r="H691" s="603"/>
      <c r="I691" s="605"/>
      <c r="K691" s="603"/>
      <c r="L691" s="603"/>
      <c r="M691" s="603"/>
    </row>
    <row r="692" spans="4:13" x14ac:dyDescent="0.2">
      <c r="D692" s="603"/>
      <c r="F692" s="603"/>
      <c r="G692" s="603"/>
      <c r="H692" s="603"/>
      <c r="I692" s="605"/>
      <c r="K692" s="603"/>
      <c r="L692" s="603"/>
      <c r="M692" s="603"/>
    </row>
    <row r="693" spans="4:13" x14ac:dyDescent="0.2">
      <c r="D693" s="603"/>
      <c r="F693" s="603"/>
      <c r="G693" s="603"/>
      <c r="H693" s="603"/>
      <c r="I693" s="605"/>
      <c r="K693" s="603"/>
      <c r="L693" s="603"/>
      <c r="M693" s="603"/>
    </row>
    <row r="694" spans="4:13" x14ac:dyDescent="0.2">
      <c r="D694" s="603"/>
      <c r="F694" s="603"/>
      <c r="G694" s="603"/>
      <c r="H694" s="603"/>
      <c r="I694" s="605"/>
      <c r="K694" s="603"/>
      <c r="L694" s="603"/>
      <c r="M694" s="603"/>
    </row>
    <row r="695" spans="4:13" x14ac:dyDescent="0.2">
      <c r="D695" s="603"/>
      <c r="F695" s="603"/>
      <c r="G695" s="603"/>
      <c r="H695" s="603"/>
      <c r="I695" s="605"/>
      <c r="K695" s="603"/>
      <c r="L695" s="603"/>
      <c r="M695" s="603"/>
    </row>
    <row r="696" spans="4:13" x14ac:dyDescent="0.2">
      <c r="D696" s="603"/>
      <c r="F696" s="603"/>
      <c r="G696" s="603"/>
      <c r="H696" s="603"/>
      <c r="I696" s="605"/>
      <c r="K696" s="603"/>
      <c r="L696" s="603"/>
      <c r="M696" s="603"/>
    </row>
    <row r="697" spans="4:13" x14ac:dyDescent="0.2">
      <c r="D697" s="603"/>
      <c r="F697" s="603"/>
      <c r="G697" s="603"/>
      <c r="H697" s="603"/>
      <c r="I697" s="605"/>
      <c r="K697" s="603"/>
      <c r="L697" s="603"/>
      <c r="M697" s="603"/>
    </row>
    <row r="698" spans="4:13" x14ac:dyDescent="0.2">
      <c r="D698" s="603"/>
      <c r="F698" s="603"/>
      <c r="G698" s="603"/>
      <c r="H698" s="603"/>
      <c r="I698" s="605"/>
      <c r="K698" s="603"/>
      <c r="L698" s="603"/>
      <c r="M698" s="603"/>
    </row>
    <row r="699" spans="4:13" x14ac:dyDescent="0.2">
      <c r="D699" s="603"/>
      <c r="F699" s="603"/>
      <c r="G699" s="603"/>
      <c r="H699" s="603"/>
      <c r="I699" s="605"/>
      <c r="K699" s="603"/>
      <c r="L699" s="603"/>
      <c r="M699" s="603"/>
    </row>
    <row r="700" spans="4:13" x14ac:dyDescent="0.2">
      <c r="D700" s="603"/>
      <c r="F700" s="603"/>
      <c r="G700" s="603"/>
      <c r="H700" s="603"/>
      <c r="I700" s="605"/>
      <c r="K700" s="603"/>
      <c r="L700" s="603"/>
      <c r="M700" s="603"/>
    </row>
    <row r="701" spans="4:13" x14ac:dyDescent="0.2">
      <c r="D701" s="603"/>
      <c r="F701" s="603"/>
      <c r="G701" s="603"/>
      <c r="H701" s="603"/>
      <c r="I701" s="605"/>
      <c r="K701" s="603"/>
      <c r="L701" s="603"/>
      <c r="M701" s="603"/>
    </row>
    <row r="702" spans="4:13" x14ac:dyDescent="0.2">
      <c r="D702" s="603"/>
      <c r="F702" s="603"/>
      <c r="G702" s="603"/>
      <c r="H702" s="603"/>
      <c r="I702" s="605"/>
      <c r="K702" s="603"/>
      <c r="L702" s="603"/>
      <c r="M702" s="603"/>
    </row>
    <row r="703" spans="4:13" x14ac:dyDescent="0.2">
      <c r="D703" s="603"/>
      <c r="F703" s="603"/>
      <c r="G703" s="603"/>
      <c r="H703" s="603"/>
      <c r="I703" s="605"/>
      <c r="K703" s="603"/>
      <c r="L703" s="603"/>
      <c r="M703" s="603"/>
    </row>
    <row r="704" spans="4:13" x14ac:dyDescent="0.2">
      <c r="D704" s="603"/>
      <c r="F704" s="603"/>
      <c r="G704" s="603"/>
      <c r="H704" s="603"/>
      <c r="I704" s="605"/>
      <c r="K704" s="603"/>
      <c r="L704" s="603"/>
      <c r="M704" s="603"/>
    </row>
    <row r="705" spans="4:13" x14ac:dyDescent="0.2">
      <c r="D705" s="603"/>
      <c r="F705" s="603"/>
      <c r="G705" s="603"/>
      <c r="H705" s="603"/>
      <c r="I705" s="605"/>
      <c r="K705" s="603"/>
      <c r="L705" s="603"/>
      <c r="M705" s="603"/>
    </row>
    <row r="706" spans="4:13" x14ac:dyDescent="0.2">
      <c r="D706" s="603"/>
      <c r="F706" s="603"/>
      <c r="G706" s="603"/>
      <c r="H706" s="603"/>
      <c r="I706" s="605"/>
      <c r="K706" s="603"/>
      <c r="L706" s="603"/>
      <c r="M706" s="603"/>
    </row>
    <row r="707" spans="4:13" x14ac:dyDescent="0.2">
      <c r="D707" s="603"/>
      <c r="F707" s="603"/>
      <c r="G707" s="603"/>
      <c r="H707" s="603"/>
      <c r="I707" s="605"/>
      <c r="K707" s="603"/>
      <c r="L707" s="603"/>
      <c r="M707" s="603"/>
    </row>
    <row r="708" spans="4:13" x14ac:dyDescent="0.2">
      <c r="D708" s="603"/>
      <c r="F708" s="603"/>
      <c r="G708" s="603"/>
      <c r="H708" s="603"/>
      <c r="I708" s="605"/>
      <c r="K708" s="603"/>
      <c r="L708" s="603"/>
      <c r="M708" s="603"/>
    </row>
    <row r="709" spans="4:13" x14ac:dyDescent="0.2">
      <c r="D709" s="603"/>
      <c r="F709" s="603"/>
      <c r="G709" s="603"/>
      <c r="H709" s="603"/>
      <c r="I709" s="605"/>
      <c r="K709" s="603"/>
      <c r="L709" s="603"/>
      <c r="M709" s="603"/>
    </row>
    <row r="710" spans="4:13" x14ac:dyDescent="0.2">
      <c r="D710" s="603"/>
      <c r="F710" s="603"/>
      <c r="G710" s="603"/>
      <c r="H710" s="603"/>
      <c r="I710" s="605"/>
      <c r="K710" s="603"/>
      <c r="L710" s="603"/>
      <c r="M710" s="603"/>
    </row>
    <row r="711" spans="4:13" x14ac:dyDescent="0.2">
      <c r="D711" s="603"/>
      <c r="F711" s="603"/>
      <c r="G711" s="603"/>
      <c r="H711" s="603"/>
      <c r="I711" s="605"/>
      <c r="K711" s="603"/>
      <c r="L711" s="603"/>
      <c r="M711" s="603"/>
    </row>
    <row r="712" spans="4:13" x14ac:dyDescent="0.2">
      <c r="D712" s="603"/>
      <c r="F712" s="603"/>
      <c r="G712" s="603"/>
      <c r="H712" s="603"/>
      <c r="I712" s="605"/>
      <c r="K712" s="603"/>
      <c r="L712" s="603"/>
      <c r="M712" s="603"/>
    </row>
    <row r="713" spans="4:13" x14ac:dyDescent="0.2">
      <c r="D713" s="603"/>
      <c r="F713" s="603"/>
      <c r="G713" s="603"/>
      <c r="H713" s="603"/>
      <c r="I713" s="605"/>
      <c r="K713" s="603"/>
      <c r="L713" s="603"/>
      <c r="M713" s="603"/>
    </row>
    <row r="714" spans="4:13" x14ac:dyDescent="0.2">
      <c r="D714" s="603"/>
      <c r="F714" s="603"/>
      <c r="G714" s="603"/>
      <c r="H714" s="603"/>
      <c r="I714" s="605"/>
      <c r="K714" s="603"/>
      <c r="L714" s="603"/>
      <c r="M714" s="603"/>
    </row>
    <row r="715" spans="4:13" x14ac:dyDescent="0.2">
      <c r="D715" s="603"/>
      <c r="F715" s="603"/>
      <c r="G715" s="603"/>
      <c r="H715" s="603"/>
      <c r="I715" s="605"/>
      <c r="K715" s="603"/>
      <c r="L715" s="603"/>
      <c r="M715" s="603"/>
    </row>
    <row r="716" spans="4:13" x14ac:dyDescent="0.2">
      <c r="D716" s="603"/>
      <c r="F716" s="603"/>
      <c r="G716" s="603"/>
      <c r="H716" s="603"/>
      <c r="I716" s="605"/>
      <c r="K716" s="603"/>
      <c r="L716" s="603"/>
      <c r="M716" s="603"/>
    </row>
    <row r="717" spans="4:13" x14ac:dyDescent="0.2">
      <c r="D717" s="603"/>
      <c r="F717" s="603"/>
      <c r="G717" s="603"/>
      <c r="H717" s="603"/>
      <c r="I717" s="605"/>
      <c r="K717" s="603"/>
      <c r="L717" s="603"/>
      <c r="M717" s="603"/>
    </row>
    <row r="718" spans="4:13" x14ac:dyDescent="0.2">
      <c r="D718" s="603"/>
      <c r="F718" s="603"/>
      <c r="G718" s="603"/>
      <c r="H718" s="603"/>
      <c r="I718" s="605"/>
      <c r="K718" s="603"/>
      <c r="L718" s="603"/>
      <c r="M718" s="603"/>
    </row>
    <row r="719" spans="4:13" x14ac:dyDescent="0.2">
      <c r="D719" s="603"/>
      <c r="F719" s="603"/>
      <c r="G719" s="603"/>
      <c r="H719" s="603"/>
      <c r="I719" s="605"/>
      <c r="K719" s="603"/>
      <c r="L719" s="603"/>
      <c r="M719" s="603"/>
    </row>
    <row r="720" spans="4:13" x14ac:dyDescent="0.2">
      <c r="D720" s="603"/>
      <c r="F720" s="603"/>
      <c r="G720" s="603"/>
      <c r="H720" s="603"/>
      <c r="I720" s="605"/>
      <c r="K720" s="603"/>
      <c r="L720" s="603"/>
      <c r="M720" s="603"/>
    </row>
    <row r="721" spans="4:13" x14ac:dyDescent="0.2">
      <c r="D721" s="603"/>
      <c r="F721" s="603"/>
      <c r="G721" s="603"/>
      <c r="H721" s="603"/>
      <c r="I721" s="605"/>
      <c r="K721" s="603"/>
      <c r="L721" s="603"/>
      <c r="M721" s="603"/>
    </row>
    <row r="722" spans="4:13" x14ac:dyDescent="0.2">
      <c r="D722" s="603"/>
      <c r="F722" s="603"/>
      <c r="G722" s="603"/>
      <c r="H722" s="603"/>
      <c r="I722" s="605"/>
      <c r="K722" s="603"/>
      <c r="L722" s="603"/>
      <c r="M722" s="603"/>
    </row>
    <row r="723" spans="4:13" x14ac:dyDescent="0.2">
      <c r="D723" s="603"/>
      <c r="F723" s="603"/>
      <c r="G723" s="603"/>
      <c r="H723" s="603"/>
      <c r="I723" s="605"/>
      <c r="K723" s="603"/>
      <c r="L723" s="603"/>
      <c r="M723" s="603"/>
    </row>
    <row r="724" spans="4:13" x14ac:dyDescent="0.2">
      <c r="D724" s="603"/>
      <c r="F724" s="603"/>
      <c r="G724" s="603"/>
      <c r="H724" s="603"/>
      <c r="I724" s="605"/>
      <c r="K724" s="603"/>
      <c r="L724" s="603"/>
      <c r="M724" s="603"/>
    </row>
    <row r="725" spans="4:13" x14ac:dyDescent="0.2">
      <c r="D725" s="603"/>
      <c r="F725" s="603"/>
      <c r="G725" s="603"/>
      <c r="H725" s="603"/>
      <c r="I725" s="605"/>
      <c r="K725" s="603"/>
      <c r="L725" s="603"/>
      <c r="M725" s="603"/>
    </row>
    <row r="726" spans="4:13" x14ac:dyDescent="0.2">
      <c r="D726" s="603"/>
      <c r="F726" s="603"/>
      <c r="G726" s="603"/>
      <c r="H726" s="603"/>
      <c r="I726" s="605"/>
      <c r="K726" s="603"/>
      <c r="L726" s="603"/>
      <c r="M726" s="603"/>
    </row>
    <row r="727" spans="4:13" x14ac:dyDescent="0.2">
      <c r="D727" s="603"/>
      <c r="F727" s="603"/>
      <c r="G727" s="603"/>
      <c r="H727" s="603"/>
      <c r="I727" s="605"/>
      <c r="K727" s="603"/>
      <c r="L727" s="603"/>
      <c r="M727" s="603"/>
    </row>
    <row r="728" spans="4:13" x14ac:dyDescent="0.2">
      <c r="D728" s="603"/>
      <c r="F728" s="603"/>
      <c r="G728" s="603"/>
      <c r="H728" s="603"/>
      <c r="I728" s="605"/>
      <c r="K728" s="603"/>
      <c r="L728" s="603"/>
      <c r="M728" s="603"/>
    </row>
    <row r="729" spans="4:13" x14ac:dyDescent="0.2">
      <c r="D729" s="603"/>
      <c r="F729" s="603"/>
      <c r="G729" s="603"/>
      <c r="H729" s="603"/>
      <c r="I729" s="605"/>
      <c r="K729" s="603"/>
      <c r="L729" s="603"/>
      <c r="M729" s="603"/>
    </row>
    <row r="730" spans="4:13" x14ac:dyDescent="0.2">
      <c r="D730" s="603"/>
      <c r="F730" s="603"/>
      <c r="G730" s="603"/>
      <c r="H730" s="603"/>
      <c r="I730" s="605"/>
      <c r="K730" s="603"/>
      <c r="L730" s="603"/>
      <c r="M730" s="603"/>
    </row>
    <row r="731" spans="4:13" x14ac:dyDescent="0.2">
      <c r="D731" s="603"/>
      <c r="F731" s="603"/>
      <c r="G731" s="603"/>
      <c r="H731" s="603"/>
      <c r="I731" s="605"/>
      <c r="K731" s="603"/>
      <c r="L731" s="603"/>
      <c r="M731" s="603"/>
    </row>
    <row r="732" spans="4:13" x14ac:dyDescent="0.2">
      <c r="D732" s="603"/>
      <c r="F732" s="603"/>
      <c r="G732" s="603"/>
      <c r="H732" s="603"/>
      <c r="I732" s="605"/>
      <c r="K732" s="603"/>
      <c r="L732" s="603"/>
      <c r="M732" s="603"/>
    </row>
    <row r="733" spans="4:13" x14ac:dyDescent="0.2">
      <c r="D733" s="603"/>
      <c r="F733" s="603"/>
      <c r="G733" s="603"/>
      <c r="H733" s="603"/>
      <c r="I733" s="605"/>
      <c r="K733" s="603"/>
      <c r="L733" s="603"/>
      <c r="M733" s="603"/>
    </row>
    <row r="734" spans="4:13" x14ac:dyDescent="0.2">
      <c r="D734" s="603"/>
      <c r="F734" s="603"/>
      <c r="G734" s="603"/>
      <c r="H734" s="603"/>
      <c r="I734" s="605"/>
      <c r="K734" s="603"/>
      <c r="L734" s="603"/>
      <c r="M734" s="603"/>
    </row>
    <row r="735" spans="4:13" x14ac:dyDescent="0.2">
      <c r="D735" s="603"/>
      <c r="F735" s="603"/>
      <c r="G735" s="603"/>
      <c r="H735" s="603"/>
      <c r="I735" s="605"/>
      <c r="K735" s="603"/>
      <c r="L735" s="603"/>
      <c r="M735" s="603"/>
    </row>
    <row r="736" spans="4:13" x14ac:dyDescent="0.2">
      <c r="D736" s="603"/>
      <c r="F736" s="603"/>
      <c r="G736" s="603"/>
      <c r="H736" s="603"/>
      <c r="I736" s="605"/>
      <c r="K736" s="603"/>
      <c r="L736" s="603"/>
      <c r="M736" s="603"/>
    </row>
    <row r="737" spans="4:13" x14ac:dyDescent="0.2">
      <c r="D737" s="603"/>
      <c r="F737" s="603"/>
      <c r="G737" s="603"/>
      <c r="H737" s="603"/>
      <c r="I737" s="605"/>
      <c r="K737" s="603"/>
      <c r="L737" s="603"/>
      <c r="M737" s="603"/>
    </row>
    <row r="738" spans="4:13" x14ac:dyDescent="0.2">
      <c r="D738" s="603"/>
      <c r="F738" s="603"/>
      <c r="G738" s="603"/>
      <c r="H738" s="603"/>
      <c r="I738" s="605"/>
      <c r="K738" s="603"/>
      <c r="L738" s="603"/>
      <c r="M738" s="603"/>
    </row>
    <row r="739" spans="4:13" x14ac:dyDescent="0.2">
      <c r="D739" s="603"/>
      <c r="F739" s="603"/>
      <c r="G739" s="603"/>
      <c r="H739" s="603"/>
      <c r="I739" s="605"/>
      <c r="K739" s="603"/>
      <c r="L739" s="603"/>
      <c r="M739" s="603"/>
    </row>
    <row r="740" spans="4:13" x14ac:dyDescent="0.2">
      <c r="D740" s="603"/>
      <c r="F740" s="603"/>
      <c r="G740" s="603"/>
      <c r="H740" s="603"/>
      <c r="I740" s="605"/>
      <c r="K740" s="603"/>
      <c r="L740" s="603"/>
      <c r="M740" s="603"/>
    </row>
    <row r="741" spans="4:13" x14ac:dyDescent="0.2">
      <c r="D741" s="603"/>
      <c r="F741" s="603"/>
      <c r="G741" s="603"/>
      <c r="H741" s="603"/>
      <c r="I741" s="605"/>
      <c r="K741" s="603"/>
      <c r="L741" s="603"/>
      <c r="M741" s="603"/>
    </row>
    <row r="742" spans="4:13" x14ac:dyDescent="0.2">
      <c r="D742" s="603"/>
      <c r="F742" s="603"/>
      <c r="G742" s="603"/>
      <c r="H742" s="603"/>
      <c r="I742" s="605"/>
      <c r="K742" s="603"/>
      <c r="L742" s="603"/>
      <c r="M742" s="603"/>
    </row>
    <row r="743" spans="4:13" x14ac:dyDescent="0.2">
      <c r="D743" s="603"/>
      <c r="F743" s="603"/>
      <c r="G743" s="603"/>
      <c r="H743" s="603"/>
      <c r="I743" s="605"/>
      <c r="K743" s="603"/>
      <c r="L743" s="603"/>
      <c r="M743" s="603"/>
    </row>
    <row r="744" spans="4:13" x14ac:dyDescent="0.2">
      <c r="D744" s="603"/>
      <c r="F744" s="603"/>
      <c r="G744" s="603"/>
      <c r="H744" s="603"/>
      <c r="I744" s="605"/>
      <c r="K744" s="603"/>
      <c r="L744" s="603"/>
      <c r="M744" s="603"/>
    </row>
    <row r="745" spans="4:13" x14ac:dyDescent="0.2">
      <c r="D745" s="603"/>
      <c r="F745" s="603"/>
      <c r="G745" s="603"/>
      <c r="H745" s="603"/>
      <c r="I745" s="605"/>
      <c r="K745" s="603"/>
      <c r="L745" s="603"/>
      <c r="M745" s="603"/>
    </row>
    <row r="746" spans="4:13" x14ac:dyDescent="0.2">
      <c r="D746" s="603"/>
      <c r="F746" s="603"/>
      <c r="G746" s="603"/>
      <c r="H746" s="603"/>
      <c r="I746" s="605"/>
      <c r="K746" s="603"/>
      <c r="L746" s="603"/>
      <c r="M746" s="603"/>
    </row>
    <row r="747" spans="4:13" x14ac:dyDescent="0.2">
      <c r="D747" s="603"/>
      <c r="F747" s="603"/>
      <c r="G747" s="603"/>
      <c r="H747" s="603"/>
      <c r="I747" s="605"/>
      <c r="K747" s="603"/>
      <c r="L747" s="603"/>
      <c r="M747" s="603"/>
    </row>
    <row r="748" spans="4:13" x14ac:dyDescent="0.2">
      <c r="D748" s="603"/>
      <c r="F748" s="603"/>
      <c r="G748" s="603"/>
      <c r="H748" s="603"/>
      <c r="I748" s="605"/>
      <c r="K748" s="603"/>
      <c r="L748" s="603"/>
      <c r="M748" s="603"/>
    </row>
    <row r="749" spans="4:13" x14ac:dyDescent="0.2">
      <c r="D749" s="603"/>
      <c r="F749" s="603"/>
      <c r="G749" s="603"/>
      <c r="H749" s="603"/>
      <c r="I749" s="605"/>
      <c r="K749" s="603"/>
      <c r="L749" s="603"/>
      <c r="M749" s="603"/>
    </row>
    <row r="750" spans="4:13" x14ac:dyDescent="0.2">
      <c r="D750" s="603"/>
      <c r="F750" s="603"/>
      <c r="G750" s="603"/>
      <c r="H750" s="603"/>
      <c r="I750" s="605"/>
      <c r="K750" s="603"/>
      <c r="L750" s="603"/>
      <c r="M750" s="603"/>
    </row>
    <row r="751" spans="4:13" x14ac:dyDescent="0.2">
      <c r="D751" s="603"/>
      <c r="F751" s="603"/>
      <c r="G751" s="603"/>
      <c r="H751" s="603"/>
      <c r="I751" s="605"/>
      <c r="K751" s="603"/>
      <c r="L751" s="603"/>
      <c r="M751" s="603"/>
    </row>
    <row r="752" spans="4:13" x14ac:dyDescent="0.2">
      <c r="D752" s="603"/>
      <c r="F752" s="603"/>
      <c r="G752" s="603"/>
      <c r="H752" s="603"/>
      <c r="I752" s="605"/>
      <c r="K752" s="603"/>
      <c r="L752" s="603"/>
      <c r="M752" s="603"/>
    </row>
    <row r="753" spans="4:13" x14ac:dyDescent="0.2">
      <c r="D753" s="603"/>
      <c r="F753" s="603"/>
      <c r="G753" s="603"/>
      <c r="H753" s="603"/>
      <c r="I753" s="605"/>
      <c r="K753" s="603"/>
      <c r="L753" s="603"/>
      <c r="M753" s="603"/>
    </row>
    <row r="754" spans="4:13" x14ac:dyDescent="0.2">
      <c r="D754" s="603"/>
      <c r="F754" s="603"/>
      <c r="G754" s="603"/>
      <c r="H754" s="603"/>
      <c r="I754" s="605"/>
      <c r="K754" s="603"/>
      <c r="L754" s="603"/>
      <c r="M754" s="603"/>
    </row>
    <row r="755" spans="4:13" x14ac:dyDescent="0.2">
      <c r="D755" s="603"/>
      <c r="F755" s="603"/>
      <c r="G755" s="603"/>
      <c r="H755" s="603"/>
      <c r="I755" s="605"/>
      <c r="K755" s="603"/>
      <c r="L755" s="603"/>
      <c r="M755" s="603"/>
    </row>
    <row r="756" spans="4:13" x14ac:dyDescent="0.2">
      <c r="D756" s="603"/>
      <c r="F756" s="603"/>
      <c r="G756" s="603"/>
      <c r="H756" s="603"/>
      <c r="I756" s="605"/>
      <c r="K756" s="603"/>
      <c r="L756" s="603"/>
      <c r="M756" s="603"/>
    </row>
    <row r="757" spans="4:13" x14ac:dyDescent="0.2">
      <c r="D757" s="603"/>
      <c r="F757" s="603"/>
      <c r="G757" s="603"/>
      <c r="H757" s="603"/>
      <c r="I757" s="605"/>
      <c r="K757" s="603"/>
      <c r="L757" s="603"/>
      <c r="M757" s="603"/>
    </row>
    <row r="758" spans="4:13" x14ac:dyDescent="0.2">
      <c r="D758" s="603"/>
      <c r="F758" s="603"/>
      <c r="G758" s="603"/>
      <c r="H758" s="603"/>
      <c r="I758" s="605"/>
      <c r="K758" s="603"/>
      <c r="L758" s="603"/>
      <c r="M758" s="603"/>
    </row>
    <row r="759" spans="4:13" x14ac:dyDescent="0.2">
      <c r="D759" s="603"/>
      <c r="F759" s="603"/>
      <c r="G759" s="603"/>
      <c r="H759" s="603"/>
      <c r="I759" s="605"/>
      <c r="K759" s="603"/>
      <c r="L759" s="603"/>
      <c r="M759" s="603"/>
    </row>
    <row r="760" spans="4:13" x14ac:dyDescent="0.2">
      <c r="D760" s="603"/>
      <c r="F760" s="603"/>
      <c r="G760" s="603"/>
      <c r="H760" s="603"/>
      <c r="I760" s="605"/>
      <c r="K760" s="603"/>
      <c r="L760" s="603"/>
      <c r="M760" s="603"/>
    </row>
    <row r="761" spans="4:13" x14ac:dyDescent="0.2">
      <c r="D761" s="603"/>
      <c r="F761" s="603"/>
      <c r="G761" s="603"/>
      <c r="H761" s="603"/>
      <c r="I761" s="605"/>
      <c r="K761" s="603"/>
      <c r="L761" s="603"/>
      <c r="M761" s="603"/>
    </row>
    <row r="762" spans="4:13" x14ac:dyDescent="0.2">
      <c r="D762" s="603"/>
      <c r="F762" s="603"/>
      <c r="G762" s="603"/>
      <c r="H762" s="603"/>
      <c r="I762" s="605"/>
      <c r="K762" s="603"/>
      <c r="L762" s="603"/>
      <c r="M762" s="603"/>
    </row>
    <row r="763" spans="4:13" x14ac:dyDescent="0.2">
      <c r="D763" s="603"/>
      <c r="F763" s="603"/>
      <c r="G763" s="603"/>
      <c r="H763" s="603"/>
      <c r="I763" s="605"/>
      <c r="K763" s="603"/>
      <c r="L763" s="603"/>
      <c r="M763" s="603"/>
    </row>
    <row r="764" spans="4:13" x14ac:dyDescent="0.2">
      <c r="D764" s="603"/>
      <c r="F764" s="603"/>
      <c r="G764" s="603"/>
      <c r="H764" s="603"/>
      <c r="I764" s="605"/>
      <c r="K764" s="603"/>
      <c r="L764" s="603"/>
      <c r="M764" s="603"/>
    </row>
    <row r="765" spans="4:13" x14ac:dyDescent="0.2">
      <c r="D765" s="603"/>
      <c r="F765" s="603"/>
      <c r="G765" s="603"/>
      <c r="H765" s="603"/>
      <c r="I765" s="605"/>
      <c r="K765" s="603"/>
      <c r="L765" s="603"/>
      <c r="M765" s="603"/>
    </row>
    <row r="766" spans="4:13" x14ac:dyDescent="0.2">
      <c r="D766" s="603"/>
      <c r="F766" s="603"/>
      <c r="G766" s="603"/>
      <c r="H766" s="603"/>
      <c r="I766" s="605"/>
      <c r="K766" s="603"/>
      <c r="L766" s="603"/>
      <c r="M766" s="603"/>
    </row>
    <row r="767" spans="4:13" x14ac:dyDescent="0.2">
      <c r="D767" s="603"/>
      <c r="F767" s="603"/>
      <c r="G767" s="603"/>
      <c r="H767" s="603"/>
      <c r="I767" s="605"/>
      <c r="K767" s="603"/>
      <c r="L767" s="603"/>
      <c r="M767" s="603"/>
    </row>
    <row r="768" spans="4:13" x14ac:dyDescent="0.2">
      <c r="D768" s="603"/>
      <c r="F768" s="603"/>
      <c r="G768" s="603"/>
      <c r="H768" s="603"/>
      <c r="I768" s="605"/>
      <c r="K768" s="603"/>
      <c r="L768" s="603"/>
      <c r="M768" s="603"/>
    </row>
    <row r="769" spans="4:13" x14ac:dyDescent="0.2">
      <c r="D769" s="603"/>
      <c r="F769" s="603"/>
      <c r="G769" s="603"/>
      <c r="H769" s="603"/>
      <c r="I769" s="605"/>
      <c r="K769" s="603"/>
      <c r="L769" s="603"/>
      <c r="M769" s="603"/>
    </row>
    <row r="770" spans="4:13" x14ac:dyDescent="0.2">
      <c r="D770" s="603"/>
      <c r="F770" s="603"/>
      <c r="G770" s="603"/>
      <c r="H770" s="603"/>
      <c r="I770" s="605"/>
      <c r="K770" s="603"/>
      <c r="L770" s="603"/>
      <c r="M770" s="603"/>
    </row>
    <row r="771" spans="4:13" x14ac:dyDescent="0.2">
      <c r="D771" s="603"/>
      <c r="F771" s="603"/>
      <c r="G771" s="603"/>
      <c r="H771" s="603"/>
      <c r="I771" s="605"/>
      <c r="K771" s="603"/>
      <c r="L771" s="603"/>
      <c r="M771" s="603"/>
    </row>
    <row r="772" spans="4:13" x14ac:dyDescent="0.2">
      <c r="D772" s="603"/>
      <c r="F772" s="603"/>
      <c r="G772" s="603"/>
      <c r="H772" s="603"/>
      <c r="I772" s="605"/>
      <c r="K772" s="603"/>
      <c r="L772" s="603"/>
      <c r="M772" s="603"/>
    </row>
    <row r="773" spans="4:13" x14ac:dyDescent="0.2">
      <c r="D773" s="603"/>
      <c r="F773" s="603"/>
      <c r="G773" s="603"/>
      <c r="H773" s="603"/>
      <c r="I773" s="605"/>
      <c r="K773" s="603"/>
      <c r="L773" s="603"/>
      <c r="M773" s="603"/>
    </row>
    <row r="774" spans="4:13" x14ac:dyDescent="0.2">
      <c r="D774" s="603"/>
      <c r="F774" s="603"/>
      <c r="G774" s="603"/>
      <c r="H774" s="603"/>
      <c r="I774" s="605"/>
      <c r="K774" s="603"/>
      <c r="L774" s="603"/>
      <c r="M774" s="603"/>
    </row>
    <row r="775" spans="4:13" x14ac:dyDescent="0.2">
      <c r="D775" s="603"/>
      <c r="F775" s="603"/>
      <c r="G775" s="603"/>
      <c r="H775" s="603"/>
      <c r="I775" s="605"/>
      <c r="K775" s="603"/>
      <c r="L775" s="603"/>
      <c r="M775" s="603"/>
    </row>
    <row r="776" spans="4:13" x14ac:dyDescent="0.2">
      <c r="D776" s="603"/>
      <c r="F776" s="603"/>
      <c r="G776" s="603"/>
      <c r="H776" s="603"/>
      <c r="I776" s="605"/>
      <c r="K776" s="603"/>
      <c r="L776" s="603"/>
      <c r="M776" s="603"/>
    </row>
    <row r="777" spans="4:13" x14ac:dyDescent="0.2">
      <c r="D777" s="603"/>
      <c r="F777" s="603"/>
      <c r="G777" s="603"/>
      <c r="H777" s="603"/>
      <c r="I777" s="605"/>
      <c r="K777" s="603"/>
      <c r="L777" s="603"/>
      <c r="M777" s="603"/>
    </row>
    <row r="778" spans="4:13" x14ac:dyDescent="0.2">
      <c r="D778" s="603"/>
      <c r="F778" s="603"/>
      <c r="G778" s="603"/>
      <c r="H778" s="603"/>
      <c r="I778" s="605"/>
      <c r="K778" s="603"/>
      <c r="L778" s="603"/>
      <c r="M778" s="603"/>
    </row>
    <row r="779" spans="4:13" x14ac:dyDescent="0.2">
      <c r="D779" s="603"/>
      <c r="F779" s="603"/>
      <c r="G779" s="603"/>
      <c r="H779" s="603"/>
      <c r="I779" s="605"/>
      <c r="K779" s="603"/>
      <c r="L779" s="603"/>
      <c r="M779" s="603"/>
    </row>
    <row r="780" spans="4:13" x14ac:dyDescent="0.2">
      <c r="D780" s="603"/>
      <c r="F780" s="603"/>
      <c r="G780" s="603"/>
      <c r="H780" s="603"/>
      <c r="I780" s="605"/>
      <c r="K780" s="603"/>
      <c r="L780" s="603"/>
      <c r="M780" s="603"/>
    </row>
    <row r="781" spans="4:13" x14ac:dyDescent="0.2">
      <c r="D781" s="603"/>
      <c r="F781" s="603"/>
      <c r="G781" s="603"/>
      <c r="H781" s="603"/>
      <c r="I781" s="605"/>
      <c r="K781" s="603"/>
      <c r="L781" s="603"/>
      <c r="M781" s="603"/>
    </row>
    <row r="782" spans="4:13" x14ac:dyDescent="0.2">
      <c r="D782" s="603"/>
      <c r="F782" s="603"/>
      <c r="G782" s="603"/>
      <c r="H782" s="603"/>
      <c r="I782" s="605"/>
      <c r="K782" s="603"/>
      <c r="L782" s="603"/>
      <c r="M782" s="603"/>
    </row>
    <row r="783" spans="4:13" x14ac:dyDescent="0.2">
      <c r="D783" s="603"/>
      <c r="F783" s="603"/>
      <c r="G783" s="603"/>
      <c r="H783" s="603"/>
      <c r="I783" s="605"/>
      <c r="K783" s="603"/>
      <c r="L783" s="603"/>
      <c r="M783" s="603"/>
    </row>
    <row r="784" spans="4:13" x14ac:dyDescent="0.2">
      <c r="D784" s="603"/>
      <c r="F784" s="603"/>
      <c r="G784" s="603"/>
      <c r="H784" s="603"/>
      <c r="I784" s="605"/>
      <c r="K784" s="603"/>
      <c r="L784" s="603"/>
      <c r="M784" s="603"/>
    </row>
    <row r="785" spans="4:13" x14ac:dyDescent="0.2">
      <c r="D785" s="603"/>
      <c r="F785" s="603"/>
      <c r="G785" s="603"/>
      <c r="H785" s="603"/>
      <c r="I785" s="605"/>
      <c r="K785" s="603"/>
      <c r="L785" s="603"/>
      <c r="M785" s="603"/>
    </row>
    <row r="786" spans="4:13" x14ac:dyDescent="0.2">
      <c r="D786" s="603"/>
      <c r="F786" s="603"/>
      <c r="G786" s="603"/>
      <c r="H786" s="603"/>
      <c r="I786" s="605"/>
      <c r="K786" s="603"/>
      <c r="L786" s="603"/>
      <c r="M786" s="603"/>
    </row>
    <row r="787" spans="4:13" x14ac:dyDescent="0.2">
      <c r="D787" s="603"/>
      <c r="F787" s="603"/>
      <c r="G787" s="603"/>
      <c r="H787" s="603"/>
      <c r="I787" s="605"/>
      <c r="K787" s="603"/>
      <c r="L787" s="603"/>
      <c r="M787" s="603"/>
    </row>
    <row r="788" spans="4:13" x14ac:dyDescent="0.2">
      <c r="D788" s="603"/>
      <c r="F788" s="603"/>
      <c r="G788" s="603"/>
      <c r="H788" s="603"/>
      <c r="I788" s="605"/>
      <c r="K788" s="603"/>
      <c r="L788" s="603"/>
      <c r="M788" s="603"/>
    </row>
    <row r="789" spans="4:13" x14ac:dyDescent="0.2">
      <c r="D789" s="603"/>
      <c r="F789" s="603"/>
      <c r="G789" s="603"/>
      <c r="H789" s="603"/>
      <c r="I789" s="605"/>
      <c r="K789" s="603"/>
      <c r="L789" s="603"/>
      <c r="M789" s="603"/>
    </row>
    <row r="790" spans="4:13" x14ac:dyDescent="0.2">
      <c r="D790" s="603"/>
      <c r="F790" s="603"/>
      <c r="G790" s="603"/>
      <c r="H790" s="603"/>
      <c r="I790" s="605"/>
      <c r="K790" s="603"/>
      <c r="L790" s="603"/>
      <c r="M790" s="603"/>
    </row>
    <row r="791" spans="4:13" x14ac:dyDescent="0.2">
      <c r="D791" s="603"/>
      <c r="F791" s="603"/>
      <c r="G791" s="603"/>
      <c r="H791" s="603"/>
      <c r="I791" s="605"/>
      <c r="K791" s="603"/>
      <c r="L791" s="603"/>
      <c r="M791" s="603"/>
    </row>
    <row r="792" spans="4:13" x14ac:dyDescent="0.2">
      <c r="D792" s="603"/>
      <c r="F792" s="603"/>
      <c r="G792" s="603"/>
      <c r="H792" s="603"/>
      <c r="I792" s="605"/>
      <c r="K792" s="603"/>
      <c r="L792" s="603"/>
      <c r="M792" s="603"/>
    </row>
    <row r="793" spans="4:13" x14ac:dyDescent="0.2">
      <c r="D793" s="603"/>
      <c r="F793" s="603"/>
      <c r="G793" s="603"/>
      <c r="H793" s="603"/>
      <c r="I793" s="605"/>
      <c r="K793" s="603"/>
      <c r="L793" s="603"/>
      <c r="M793" s="603"/>
    </row>
    <row r="794" spans="4:13" x14ac:dyDescent="0.2">
      <c r="D794" s="603"/>
      <c r="F794" s="603"/>
      <c r="G794" s="603"/>
      <c r="H794" s="603"/>
      <c r="I794" s="605"/>
      <c r="K794" s="603"/>
      <c r="L794" s="603"/>
      <c r="M794" s="603"/>
    </row>
    <row r="795" spans="4:13" x14ac:dyDescent="0.2">
      <c r="D795" s="603"/>
      <c r="F795" s="603"/>
      <c r="G795" s="603"/>
      <c r="H795" s="603"/>
      <c r="I795" s="605"/>
      <c r="K795" s="603"/>
      <c r="L795" s="603"/>
      <c r="M795" s="603"/>
    </row>
    <row r="796" spans="4:13" x14ac:dyDescent="0.2">
      <c r="D796" s="603"/>
      <c r="F796" s="603"/>
      <c r="G796" s="603"/>
      <c r="H796" s="603"/>
      <c r="I796" s="605"/>
      <c r="K796" s="603"/>
      <c r="L796" s="603"/>
      <c r="M796" s="603"/>
    </row>
    <row r="797" spans="4:13" x14ac:dyDescent="0.2">
      <c r="D797" s="603"/>
      <c r="F797" s="603"/>
      <c r="G797" s="603"/>
      <c r="H797" s="603"/>
      <c r="I797" s="605"/>
      <c r="K797" s="603"/>
      <c r="L797" s="603"/>
      <c r="M797" s="603"/>
    </row>
    <row r="798" spans="4:13" x14ac:dyDescent="0.2">
      <c r="D798" s="603"/>
      <c r="F798" s="603"/>
      <c r="G798" s="603"/>
      <c r="H798" s="603"/>
      <c r="I798" s="605"/>
      <c r="K798" s="603"/>
      <c r="L798" s="603"/>
      <c r="M798" s="603"/>
    </row>
    <row r="799" spans="4:13" x14ac:dyDescent="0.2">
      <c r="D799" s="603"/>
      <c r="F799" s="603"/>
      <c r="G799" s="603"/>
      <c r="H799" s="603"/>
      <c r="I799" s="605"/>
      <c r="K799" s="603"/>
      <c r="L799" s="603"/>
      <c r="M799" s="603"/>
    </row>
    <row r="800" spans="4:13" x14ac:dyDescent="0.2">
      <c r="D800" s="603"/>
      <c r="F800" s="603"/>
      <c r="G800" s="603"/>
      <c r="H800" s="603"/>
      <c r="I800" s="605"/>
      <c r="K800" s="603"/>
      <c r="L800" s="603"/>
      <c r="M800" s="603"/>
    </row>
    <row r="801" spans="4:13" x14ac:dyDescent="0.2">
      <c r="D801" s="603"/>
      <c r="F801" s="603"/>
      <c r="G801" s="603"/>
      <c r="H801" s="603"/>
      <c r="I801" s="605"/>
      <c r="K801" s="603"/>
      <c r="L801" s="603"/>
      <c r="M801" s="603"/>
    </row>
    <row r="802" spans="4:13" x14ac:dyDescent="0.2">
      <c r="D802" s="603"/>
      <c r="F802" s="603"/>
      <c r="G802" s="603"/>
      <c r="H802" s="603"/>
      <c r="I802" s="605"/>
      <c r="K802" s="603"/>
      <c r="L802" s="603"/>
      <c r="M802" s="603"/>
    </row>
    <row r="803" spans="4:13" x14ac:dyDescent="0.2">
      <c r="D803" s="603"/>
      <c r="F803" s="603"/>
      <c r="G803" s="603"/>
      <c r="H803" s="603"/>
      <c r="I803" s="605"/>
      <c r="K803" s="603"/>
      <c r="L803" s="603"/>
      <c r="M803" s="603"/>
    </row>
    <row r="804" spans="4:13" x14ac:dyDescent="0.2">
      <c r="D804" s="603"/>
      <c r="F804" s="603"/>
      <c r="G804" s="603"/>
      <c r="H804" s="603"/>
      <c r="I804" s="605"/>
      <c r="K804" s="603"/>
      <c r="L804" s="603"/>
      <c r="M804" s="603"/>
    </row>
    <row r="805" spans="4:13" x14ac:dyDescent="0.2">
      <c r="D805" s="603"/>
      <c r="F805" s="603"/>
      <c r="G805" s="603"/>
      <c r="H805" s="603"/>
      <c r="I805" s="605"/>
      <c r="K805" s="603"/>
      <c r="L805" s="603"/>
      <c r="M805" s="603"/>
    </row>
    <row r="806" spans="4:13" x14ac:dyDescent="0.2">
      <c r="D806" s="603"/>
      <c r="F806" s="603"/>
      <c r="G806" s="603"/>
      <c r="H806" s="603"/>
      <c r="I806" s="605"/>
      <c r="K806" s="603"/>
      <c r="L806" s="603"/>
      <c r="M806" s="603"/>
    </row>
    <row r="807" spans="4:13" x14ac:dyDescent="0.2">
      <c r="D807" s="603"/>
      <c r="F807" s="603"/>
      <c r="G807" s="603"/>
      <c r="H807" s="603"/>
      <c r="I807" s="605"/>
      <c r="K807" s="603"/>
      <c r="L807" s="603"/>
      <c r="M807" s="603"/>
    </row>
    <row r="808" spans="4:13" x14ac:dyDescent="0.2">
      <c r="D808" s="603"/>
      <c r="F808" s="603"/>
      <c r="G808" s="603"/>
      <c r="H808" s="603"/>
      <c r="I808" s="605"/>
      <c r="K808" s="603"/>
      <c r="L808" s="603"/>
      <c r="M808" s="603"/>
    </row>
    <row r="809" spans="4:13" x14ac:dyDescent="0.2">
      <c r="D809" s="603"/>
      <c r="F809" s="603"/>
      <c r="G809" s="603"/>
      <c r="H809" s="603"/>
      <c r="I809" s="605"/>
      <c r="K809" s="603"/>
      <c r="L809" s="603"/>
      <c r="M809" s="603"/>
    </row>
    <row r="810" spans="4:13" x14ac:dyDescent="0.2">
      <c r="D810" s="603"/>
      <c r="F810" s="603"/>
      <c r="G810" s="603"/>
      <c r="H810" s="603"/>
      <c r="I810" s="605"/>
      <c r="K810" s="603"/>
      <c r="L810" s="603"/>
      <c r="M810" s="603"/>
    </row>
    <row r="811" spans="4:13" x14ac:dyDescent="0.2">
      <c r="D811" s="603"/>
      <c r="F811" s="603"/>
      <c r="G811" s="603"/>
      <c r="H811" s="603"/>
      <c r="I811" s="605"/>
      <c r="K811" s="603"/>
      <c r="L811" s="603"/>
      <c r="M811" s="603"/>
    </row>
    <row r="812" spans="4:13" x14ac:dyDescent="0.2">
      <c r="D812" s="603"/>
      <c r="F812" s="603"/>
      <c r="G812" s="603"/>
      <c r="H812" s="603"/>
      <c r="I812" s="605"/>
      <c r="K812" s="603"/>
      <c r="L812" s="603"/>
      <c r="M812" s="603"/>
    </row>
    <row r="813" spans="4:13" x14ac:dyDescent="0.2">
      <c r="D813" s="603"/>
      <c r="F813" s="603"/>
      <c r="G813" s="603"/>
      <c r="H813" s="603"/>
      <c r="I813" s="605"/>
      <c r="K813" s="603"/>
      <c r="L813" s="603"/>
      <c r="M813" s="603"/>
    </row>
    <row r="814" spans="4:13" x14ac:dyDescent="0.2">
      <c r="D814" s="603"/>
      <c r="F814" s="603"/>
      <c r="G814" s="603"/>
      <c r="H814" s="603"/>
      <c r="I814" s="605"/>
      <c r="K814" s="603"/>
      <c r="L814" s="603"/>
      <c r="M814" s="603"/>
    </row>
    <row r="815" spans="4:13" x14ac:dyDescent="0.2">
      <c r="D815" s="603"/>
      <c r="F815" s="603"/>
      <c r="G815" s="603"/>
      <c r="H815" s="603"/>
      <c r="I815" s="605"/>
      <c r="K815" s="603"/>
      <c r="L815" s="603"/>
      <c r="M815" s="603"/>
    </row>
    <row r="816" spans="4:13" x14ac:dyDescent="0.2">
      <c r="D816" s="603"/>
      <c r="F816" s="603"/>
      <c r="G816" s="603"/>
      <c r="H816" s="603"/>
      <c r="I816" s="605"/>
      <c r="K816" s="603"/>
      <c r="L816" s="603"/>
      <c r="M816" s="603"/>
    </row>
    <row r="817" spans="4:13" x14ac:dyDescent="0.2">
      <c r="D817" s="603"/>
      <c r="F817" s="603"/>
      <c r="G817" s="603"/>
      <c r="H817" s="603"/>
      <c r="I817" s="605"/>
      <c r="K817" s="603"/>
      <c r="L817" s="603"/>
      <c r="M817" s="603"/>
    </row>
    <row r="818" spans="4:13" x14ac:dyDescent="0.2">
      <c r="D818" s="603"/>
      <c r="F818" s="603"/>
      <c r="G818" s="603"/>
      <c r="H818" s="603"/>
      <c r="I818" s="605"/>
      <c r="K818" s="603"/>
      <c r="L818" s="603"/>
      <c r="M818" s="603"/>
    </row>
    <row r="819" spans="4:13" x14ac:dyDescent="0.2">
      <c r="D819" s="603"/>
      <c r="F819" s="603"/>
      <c r="G819" s="603"/>
      <c r="H819" s="603"/>
      <c r="I819" s="605"/>
      <c r="K819" s="603"/>
      <c r="L819" s="603"/>
      <c r="M819" s="603"/>
    </row>
    <row r="820" spans="4:13" x14ac:dyDescent="0.2">
      <c r="D820" s="603"/>
      <c r="F820" s="603"/>
      <c r="G820" s="603"/>
      <c r="H820" s="603"/>
      <c r="I820" s="605"/>
      <c r="K820" s="603"/>
      <c r="L820" s="603"/>
      <c r="M820" s="603"/>
    </row>
    <row r="821" spans="4:13" x14ac:dyDescent="0.2">
      <c r="D821" s="603"/>
      <c r="F821" s="603"/>
      <c r="G821" s="603"/>
      <c r="H821" s="603"/>
      <c r="I821" s="605"/>
      <c r="K821" s="603"/>
      <c r="L821" s="603"/>
      <c r="M821" s="603"/>
    </row>
    <row r="822" spans="4:13" x14ac:dyDescent="0.2">
      <c r="D822" s="603"/>
      <c r="F822" s="603"/>
      <c r="G822" s="603"/>
      <c r="H822" s="603"/>
      <c r="I822" s="605"/>
      <c r="K822" s="603"/>
      <c r="L822" s="603"/>
      <c r="M822" s="603"/>
    </row>
    <row r="823" spans="4:13" x14ac:dyDescent="0.2">
      <c r="D823" s="603"/>
      <c r="F823" s="603"/>
      <c r="G823" s="603"/>
      <c r="H823" s="603"/>
      <c r="I823" s="605"/>
      <c r="K823" s="603"/>
      <c r="L823" s="603"/>
      <c r="M823" s="603"/>
    </row>
    <row r="824" spans="4:13" x14ac:dyDescent="0.2">
      <c r="D824" s="603"/>
      <c r="F824" s="603"/>
      <c r="G824" s="603"/>
      <c r="H824" s="603"/>
      <c r="I824" s="605"/>
      <c r="K824" s="603"/>
      <c r="L824" s="603"/>
      <c r="M824" s="603"/>
    </row>
    <row r="825" spans="4:13" x14ac:dyDescent="0.2">
      <c r="D825" s="603"/>
      <c r="F825" s="603"/>
      <c r="G825" s="603"/>
      <c r="H825" s="603"/>
      <c r="I825" s="605"/>
      <c r="K825" s="603"/>
      <c r="L825" s="603"/>
      <c r="M825" s="603"/>
    </row>
    <row r="826" spans="4:13" x14ac:dyDescent="0.2">
      <c r="D826" s="603"/>
      <c r="F826" s="603"/>
      <c r="G826" s="603"/>
      <c r="H826" s="603"/>
      <c r="I826" s="605"/>
      <c r="K826" s="603"/>
      <c r="L826" s="603"/>
      <c r="M826" s="603"/>
    </row>
    <row r="827" spans="4:13" x14ac:dyDescent="0.2">
      <c r="D827" s="603"/>
      <c r="F827" s="603"/>
      <c r="G827" s="603"/>
      <c r="H827" s="603"/>
      <c r="I827" s="605"/>
      <c r="K827" s="603"/>
      <c r="L827" s="603"/>
      <c r="M827" s="603"/>
    </row>
    <row r="828" spans="4:13" x14ac:dyDescent="0.2">
      <c r="D828" s="603"/>
      <c r="F828" s="603"/>
      <c r="G828" s="603"/>
      <c r="H828" s="603"/>
      <c r="I828" s="605"/>
      <c r="K828" s="603"/>
      <c r="L828" s="603"/>
      <c r="M828" s="603"/>
    </row>
    <row r="829" spans="4:13" x14ac:dyDescent="0.2">
      <c r="D829" s="603"/>
      <c r="F829" s="603"/>
      <c r="G829" s="603"/>
      <c r="H829" s="603"/>
      <c r="I829" s="605"/>
      <c r="K829" s="603"/>
      <c r="L829" s="603"/>
      <c r="M829" s="603"/>
    </row>
  </sheetData>
  <autoFilter ref="A14:AC47"/>
  <mergeCells count="14">
    <mergeCell ref="A2:G2"/>
    <mergeCell ref="A1:G1"/>
    <mergeCell ref="B45:G45"/>
    <mergeCell ref="B46:G46"/>
    <mergeCell ref="I13:M13"/>
    <mergeCell ref="B13:G13"/>
    <mergeCell ref="I12:R12"/>
    <mergeCell ref="S12:AB12"/>
    <mergeCell ref="B47:G47"/>
    <mergeCell ref="A3:G3"/>
    <mergeCell ref="B4:G4"/>
    <mergeCell ref="N13:R13"/>
    <mergeCell ref="S13:W13"/>
    <mergeCell ref="X13:AB13"/>
  </mergeCells>
  <printOptions horizontalCentered="1"/>
  <pageMargins left="0.74803149606299213" right="0.39370078740157483" top="0.74803149606299213" bottom="4.1338582677165361" header="0" footer="3.5433070866141736"/>
  <pageSetup paperSize="9" firstPageNumber="29" orientation="portrait" blackAndWhite="1" useFirstPageNumber="1" r:id="rId1"/>
  <headerFooter alignWithMargins="0">
    <oddHeader xml:space="preserve">&amp;C   </oddHeader>
    <oddFooter>&amp;C&amp;"Times New Roman,Bold" &amp;P</oddFooter>
  </headerFooter>
  <rowBreaks count="1" manualBreakCount="1">
    <brk id="32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>
    <tabColor rgb="FF92D050"/>
  </sheetPr>
  <dimension ref="A1:AC62"/>
  <sheetViews>
    <sheetView view="pageBreakPreview" topLeftCell="A16" zoomScaleSheetLayoutView="100" workbookViewId="0">
      <selection activeCell="J43" sqref="J43"/>
    </sheetView>
  </sheetViews>
  <sheetFormatPr defaultColWidth="12.42578125" defaultRowHeight="12.75" x14ac:dyDescent="0.2"/>
  <cols>
    <col min="1" max="1" width="6.42578125" style="227" customWidth="1"/>
    <col min="2" max="2" width="8.140625" style="106" customWidth="1"/>
    <col min="3" max="3" width="34.5703125" style="88" customWidth="1"/>
    <col min="4" max="4" width="8.5703125" style="103" customWidth="1"/>
    <col min="5" max="5" width="9.42578125" style="103" customWidth="1"/>
    <col min="6" max="6" width="11.28515625" style="88" customWidth="1"/>
    <col min="7" max="7" width="8.5703125" style="88" customWidth="1"/>
    <col min="8" max="8" width="2.5703125" style="88" customWidth="1"/>
    <col min="9" max="9" width="8.5703125" style="103" customWidth="1"/>
    <col min="10" max="10" width="11.28515625" style="103" customWidth="1"/>
    <col min="11" max="11" width="12.5703125" style="103" customWidth="1"/>
    <col min="12" max="12" width="9.140625" style="103" customWidth="1"/>
    <col min="13" max="13" width="13.5703125" style="103" customWidth="1"/>
    <col min="14" max="14" width="8.7109375" style="88" customWidth="1"/>
    <col min="15" max="15" width="6.7109375" style="88" customWidth="1"/>
    <col min="16" max="16" width="13" style="88" customWidth="1"/>
    <col min="17" max="17" width="6.85546875" style="88" customWidth="1"/>
    <col min="18" max="18" width="13.42578125" style="89" customWidth="1"/>
    <col min="19" max="19" width="7.28515625" style="88" customWidth="1"/>
    <col min="20" max="20" width="7.42578125" style="88" customWidth="1"/>
    <col min="21" max="21" width="4.7109375" style="88" customWidth="1"/>
    <col min="22" max="22" width="6.42578125" style="88" customWidth="1"/>
    <col min="23" max="23" width="11.7109375" style="88" bestFit="1" customWidth="1"/>
    <col min="24" max="24" width="8.42578125" style="88" customWidth="1"/>
    <col min="25" max="25" width="5.42578125" style="88" customWidth="1"/>
    <col min="26" max="26" width="6.5703125" style="88" customWidth="1"/>
    <col min="27" max="27" width="6.140625" style="88" customWidth="1"/>
    <col min="28" max="28" width="11.28515625" style="88" bestFit="1" customWidth="1"/>
    <col min="29" max="29" width="5.5703125" style="88" customWidth="1"/>
    <col min="30" max="30" width="4.5703125" style="88" customWidth="1"/>
    <col min="31" max="31" width="7.5703125" style="88" customWidth="1"/>
    <col min="32" max="32" width="8.42578125" style="88" customWidth="1"/>
    <col min="33" max="33" width="11.28515625" style="88" bestFit="1" customWidth="1"/>
    <col min="34" max="16384" width="12.42578125" style="88"/>
  </cols>
  <sheetData>
    <row r="1" spans="1:29" x14ac:dyDescent="0.2">
      <c r="A1" s="2049" t="s">
        <v>40</v>
      </c>
      <c r="B1" s="2049"/>
      <c r="C1" s="2049"/>
      <c r="D1" s="2049"/>
      <c r="E1" s="2049"/>
      <c r="F1" s="2049"/>
      <c r="G1" s="2049"/>
      <c r="H1" s="1299"/>
      <c r="I1" s="215"/>
      <c r="J1" s="215"/>
      <c r="K1" s="215"/>
      <c r="L1" s="215"/>
      <c r="M1" s="215"/>
    </row>
    <row r="2" spans="1:29" x14ac:dyDescent="0.2">
      <c r="A2" s="2049" t="s">
        <v>41</v>
      </c>
      <c r="B2" s="2049"/>
      <c r="C2" s="2049"/>
      <c r="D2" s="2049"/>
      <c r="E2" s="2049"/>
      <c r="F2" s="2049"/>
      <c r="G2" s="2049"/>
      <c r="H2" s="1299"/>
      <c r="I2" s="215"/>
      <c r="J2" s="215"/>
      <c r="K2" s="215"/>
      <c r="L2" s="215"/>
      <c r="M2" s="215"/>
    </row>
    <row r="3" spans="1:29" ht="15" customHeight="1" x14ac:dyDescent="0.2">
      <c r="A3" s="2056" t="s">
        <v>598</v>
      </c>
      <c r="B3" s="2056"/>
      <c r="C3" s="2056"/>
      <c r="D3" s="2056"/>
      <c r="E3" s="2056"/>
      <c r="F3" s="2056"/>
      <c r="G3" s="2056"/>
      <c r="H3" s="1295"/>
      <c r="I3" s="96"/>
      <c r="J3" s="96"/>
      <c r="K3" s="96"/>
      <c r="L3" s="96"/>
      <c r="M3" s="96"/>
    </row>
    <row r="4" spans="1:29" ht="7.15" customHeight="1" x14ac:dyDescent="0.25">
      <c r="A4" s="34"/>
      <c r="B4" s="1993"/>
      <c r="C4" s="1993"/>
      <c r="D4" s="1993"/>
      <c r="E4" s="1993"/>
      <c r="F4" s="1993"/>
      <c r="G4" s="1993"/>
      <c r="H4" s="1296"/>
      <c r="I4" s="96"/>
      <c r="J4" s="96"/>
      <c r="K4" s="96"/>
      <c r="L4" s="96"/>
      <c r="M4" s="96"/>
    </row>
    <row r="5" spans="1:29" ht="11.45" customHeight="1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33"/>
      <c r="I5" s="96"/>
      <c r="J5" s="96"/>
      <c r="K5" s="96"/>
      <c r="L5" s="96"/>
      <c r="M5" s="96"/>
    </row>
    <row r="6" spans="1:29" ht="13.15" customHeight="1" x14ac:dyDescent="0.2">
      <c r="A6" s="34"/>
      <c r="B6" s="38" t="s">
        <v>9</v>
      </c>
      <c r="C6" s="30" t="s">
        <v>10</v>
      </c>
      <c r="D6" s="39" t="s">
        <v>61</v>
      </c>
      <c r="E6" s="32">
        <v>1663714</v>
      </c>
      <c r="F6" s="32">
        <v>492241</v>
      </c>
      <c r="G6" s="32">
        <f>SUM(E6:F6)</f>
        <v>2155955</v>
      </c>
      <c r="H6" s="32"/>
      <c r="I6" s="96"/>
      <c r="J6" s="96"/>
      <c r="K6" s="96"/>
      <c r="L6" s="96"/>
      <c r="M6" s="96"/>
    </row>
    <row r="7" spans="1:29" ht="13.15" customHeight="1" x14ac:dyDescent="0.2">
      <c r="A7" s="34"/>
      <c r="B7" s="38" t="s">
        <v>11</v>
      </c>
      <c r="C7" s="40" t="s">
        <v>12</v>
      </c>
      <c r="D7" s="41"/>
      <c r="E7" s="33"/>
      <c r="F7" s="33"/>
      <c r="G7" s="33"/>
      <c r="H7" s="33"/>
      <c r="I7" s="96"/>
      <c r="J7" s="96"/>
      <c r="K7" s="96"/>
      <c r="L7" s="96"/>
      <c r="M7" s="96"/>
    </row>
    <row r="8" spans="1:29" ht="13.15" customHeight="1" x14ac:dyDescent="0.2">
      <c r="A8" s="34"/>
      <c r="B8" s="38"/>
      <c r="C8" s="40" t="s">
        <v>118</v>
      </c>
      <c r="D8" s="41" t="s">
        <v>61</v>
      </c>
      <c r="E8" s="33">
        <f>G23</f>
        <v>5897</v>
      </c>
      <c r="F8" s="1239">
        <f>G36</f>
        <v>40162</v>
      </c>
      <c r="G8" s="33">
        <f>SUM(E8:F8)</f>
        <v>46059</v>
      </c>
      <c r="H8" s="33"/>
      <c r="I8" s="96"/>
      <c r="J8" s="96"/>
      <c r="K8" s="96"/>
      <c r="L8" s="96"/>
      <c r="M8" s="96"/>
    </row>
    <row r="9" spans="1:29" ht="13.15" customHeight="1" x14ac:dyDescent="0.2">
      <c r="A9" s="34"/>
      <c r="B9" s="42" t="s">
        <v>60</v>
      </c>
      <c r="C9" s="30" t="s">
        <v>26</v>
      </c>
      <c r="D9" s="43" t="s">
        <v>61</v>
      </c>
      <c r="E9" s="44">
        <f>SUM(E6:E8)</f>
        <v>1669611</v>
      </c>
      <c r="F9" s="44">
        <f>SUM(F6:F8)</f>
        <v>532403</v>
      </c>
      <c r="G9" s="44">
        <f>SUM(E9:F9)</f>
        <v>2202014</v>
      </c>
      <c r="H9" s="32"/>
      <c r="I9" s="120"/>
      <c r="J9" s="120"/>
      <c r="K9" s="120"/>
      <c r="L9" s="120"/>
      <c r="M9" s="120"/>
    </row>
    <row r="10" spans="1:29" ht="7.9" customHeight="1" x14ac:dyDescent="0.2">
      <c r="A10" s="34"/>
      <c r="B10" s="38"/>
      <c r="C10" s="30"/>
      <c r="D10" s="31"/>
      <c r="E10" s="31"/>
      <c r="F10" s="39"/>
      <c r="G10" s="31"/>
      <c r="H10" s="31"/>
      <c r="I10" s="120"/>
      <c r="J10" s="120"/>
      <c r="K10" s="120"/>
      <c r="L10" s="120"/>
      <c r="M10" s="120"/>
    </row>
    <row r="11" spans="1:29" ht="13.15" customHeight="1" x14ac:dyDescent="0.2">
      <c r="A11" s="34"/>
      <c r="B11" s="38" t="s">
        <v>27</v>
      </c>
      <c r="C11" s="30" t="s">
        <v>28</v>
      </c>
      <c r="D11" s="30"/>
      <c r="E11" s="30"/>
      <c r="F11" s="45"/>
      <c r="G11" s="30"/>
      <c r="H11" s="30"/>
      <c r="I11" s="1995"/>
      <c r="J11" s="1995"/>
      <c r="K11" s="1995"/>
      <c r="L11" s="1995"/>
      <c r="M11" s="1995"/>
      <c r="N11" s="1995"/>
      <c r="O11" s="1995"/>
      <c r="P11" s="1995"/>
      <c r="Q11" s="1995"/>
      <c r="R11" s="1995"/>
      <c r="S11" s="1995"/>
      <c r="T11" s="1995"/>
      <c r="U11" s="1995"/>
      <c r="V11" s="1995"/>
      <c r="W11" s="1995"/>
      <c r="X11" s="1996"/>
      <c r="Y11" s="1996"/>
      <c r="Z11" s="1996"/>
      <c r="AA11" s="1996"/>
      <c r="AB11" s="1996"/>
      <c r="AC11" s="1"/>
    </row>
    <row r="12" spans="1:29" s="1" customFormat="1" ht="13.5" thickBot="1" x14ac:dyDescent="0.25">
      <c r="A12" s="46"/>
      <c r="B12" s="1200"/>
      <c r="C12" s="1171"/>
      <c r="D12" s="1171"/>
      <c r="E12" s="1171"/>
      <c r="F12" s="1171"/>
      <c r="G12" s="1171" t="s">
        <v>112</v>
      </c>
      <c r="H12" s="1297"/>
      <c r="I12" s="1997"/>
      <c r="J12" s="1997"/>
      <c r="K12" s="1997"/>
      <c r="L12" s="1997"/>
      <c r="M12" s="1997"/>
      <c r="N12" s="1997"/>
      <c r="O12" s="1997"/>
      <c r="P12" s="1997"/>
      <c r="Q12" s="1997"/>
      <c r="R12" s="1997"/>
      <c r="S12" s="1997"/>
      <c r="T12" s="1997"/>
      <c r="U12" s="1997"/>
      <c r="V12" s="1997"/>
      <c r="W12" s="1997"/>
      <c r="X12" s="1991"/>
      <c r="Y12" s="1991"/>
      <c r="Z12" s="1991"/>
      <c r="AA12" s="1991"/>
      <c r="AB12" s="1991"/>
    </row>
    <row r="13" spans="1:29" s="1" customFormat="1" ht="14.25" thickTop="1" thickBot="1" x14ac:dyDescent="0.25">
      <c r="A13" s="46"/>
      <c r="B13" s="370"/>
      <c r="C13" s="370" t="s">
        <v>29</v>
      </c>
      <c r="D13" s="370"/>
      <c r="E13" s="370" t="s">
        <v>62</v>
      </c>
      <c r="F13" s="370" t="s">
        <v>123</v>
      </c>
      <c r="G13" s="47" t="s">
        <v>121</v>
      </c>
      <c r="H13" s="33"/>
      <c r="I13" s="114"/>
      <c r="J13" s="114"/>
      <c r="K13" s="114"/>
      <c r="L13" s="114"/>
      <c r="M13" s="115"/>
      <c r="N13" s="114"/>
      <c r="O13" s="114"/>
      <c r="P13" s="114"/>
      <c r="Q13" s="114"/>
      <c r="R13" s="115"/>
      <c r="S13" s="114"/>
      <c r="T13" s="114"/>
      <c r="U13" s="114"/>
      <c r="V13" s="114"/>
      <c r="W13" s="115"/>
      <c r="X13" s="116"/>
      <c r="Y13" s="116"/>
      <c r="Z13" s="116"/>
      <c r="AA13" s="116"/>
      <c r="AB13" s="322"/>
    </row>
    <row r="14" spans="1:29" ht="14.45" customHeight="1" thickTop="1" x14ac:dyDescent="0.2">
      <c r="C14" s="1709" t="s">
        <v>63</v>
      </c>
      <c r="D14" s="198"/>
      <c r="E14" s="198"/>
      <c r="F14" s="198"/>
      <c r="G14" s="198"/>
      <c r="H14" s="198"/>
      <c r="I14" s="88"/>
      <c r="J14" s="88"/>
      <c r="K14" s="88"/>
      <c r="L14" s="88"/>
      <c r="M14" s="88"/>
      <c r="R14" s="88"/>
    </row>
    <row r="15" spans="1:29" ht="13.7" customHeight="1" x14ac:dyDescent="0.2">
      <c r="A15" s="125"/>
      <c r="B15" s="156">
        <v>2059</v>
      </c>
      <c r="C15" s="157" t="s">
        <v>144</v>
      </c>
      <c r="D15" s="117"/>
      <c r="E15" s="380"/>
      <c r="F15" s="117"/>
      <c r="G15" s="117"/>
      <c r="H15" s="117"/>
      <c r="I15" s="111"/>
      <c r="J15" s="88"/>
      <c r="K15" s="88"/>
      <c r="L15" s="88"/>
      <c r="M15" s="88"/>
      <c r="R15" s="88"/>
    </row>
    <row r="16" spans="1:29" ht="13.7" customHeight="1" x14ac:dyDescent="0.2">
      <c r="A16" s="125"/>
      <c r="B16" s="90">
        <v>60</v>
      </c>
      <c r="C16" s="335" t="s">
        <v>55</v>
      </c>
      <c r="D16" s="117"/>
      <c r="E16" s="380"/>
      <c r="F16" s="117"/>
      <c r="G16" s="117"/>
      <c r="H16" s="117"/>
      <c r="I16" s="111"/>
      <c r="J16" s="88"/>
      <c r="K16" s="88"/>
      <c r="L16" s="88"/>
      <c r="M16" s="88"/>
      <c r="R16" s="88"/>
    </row>
    <row r="17" spans="1:18" ht="13.7" customHeight="1" x14ac:dyDescent="0.2">
      <c r="A17" s="125"/>
      <c r="B17" s="310">
        <v>60.052999999999997</v>
      </c>
      <c r="C17" s="159" t="s">
        <v>125</v>
      </c>
      <c r="D17" s="117"/>
      <c r="E17" s="380"/>
      <c r="F17" s="117"/>
      <c r="G17" s="117"/>
      <c r="H17" s="117"/>
      <c r="I17" s="111"/>
      <c r="J17" s="88"/>
      <c r="K17" s="88"/>
      <c r="L17" s="88"/>
      <c r="M17" s="88"/>
      <c r="R17" s="88"/>
    </row>
    <row r="18" spans="1:18" ht="27" customHeight="1" x14ac:dyDescent="0.2">
      <c r="A18" s="125"/>
      <c r="B18" s="90">
        <v>75</v>
      </c>
      <c r="C18" s="166" t="s">
        <v>386</v>
      </c>
      <c r="D18" s="117"/>
      <c r="E18" s="380"/>
      <c r="F18" s="117"/>
      <c r="G18" s="117"/>
      <c r="H18" s="117"/>
      <c r="I18" s="111"/>
      <c r="J18" s="88"/>
      <c r="K18" s="88"/>
      <c r="L18" s="88"/>
      <c r="M18" s="88"/>
      <c r="R18" s="88"/>
    </row>
    <row r="19" spans="1:18" ht="14.1" customHeight="1" x14ac:dyDescent="0.2">
      <c r="A19" s="125"/>
      <c r="B19" s="160" t="s">
        <v>387</v>
      </c>
      <c r="C19" s="163" t="s">
        <v>130</v>
      </c>
      <c r="D19" s="382"/>
      <c r="E19" s="380">
        <v>5897</v>
      </c>
      <c r="F19" s="1291">
        <v>0</v>
      </c>
      <c r="G19" s="380">
        <f>SUM(E19:F19)</f>
        <v>5897</v>
      </c>
      <c r="H19" s="380"/>
      <c r="I19" s="88"/>
      <c r="J19" s="88"/>
      <c r="K19" s="88"/>
      <c r="L19" s="88"/>
      <c r="M19" s="88"/>
      <c r="R19" s="88"/>
    </row>
    <row r="20" spans="1:18" ht="13.9" customHeight="1" x14ac:dyDescent="0.2">
      <c r="A20" s="125" t="s">
        <v>60</v>
      </c>
      <c r="B20" s="90">
        <v>60</v>
      </c>
      <c r="C20" s="335" t="s">
        <v>55</v>
      </c>
      <c r="D20" s="382"/>
      <c r="E20" s="383">
        <f>E19</f>
        <v>5897</v>
      </c>
      <c r="F20" s="1290">
        <f t="shared" ref="F20:G20" si="0">F19</f>
        <v>0</v>
      </c>
      <c r="G20" s="383">
        <f t="shared" si="0"/>
        <v>5897</v>
      </c>
      <c r="H20" s="380"/>
      <c r="I20" s="111"/>
      <c r="J20" s="88"/>
      <c r="K20" s="88"/>
      <c r="L20" s="88"/>
      <c r="M20" s="88"/>
      <c r="R20" s="88"/>
    </row>
    <row r="21" spans="1:18" ht="13.9" customHeight="1" x14ac:dyDescent="0.2">
      <c r="A21" s="125" t="s">
        <v>60</v>
      </c>
      <c r="B21" s="313">
        <v>60.052999999999997</v>
      </c>
      <c r="C21" s="165" t="s">
        <v>125</v>
      </c>
      <c r="D21" s="382"/>
      <c r="E21" s="383">
        <f t="shared" ref="E21:E22" si="1">E20</f>
        <v>5897</v>
      </c>
      <c r="F21" s="1290">
        <f t="shared" ref="F21:G21" si="2">F20</f>
        <v>0</v>
      </c>
      <c r="G21" s="383">
        <f t="shared" si="2"/>
        <v>5897</v>
      </c>
      <c r="H21" s="380"/>
      <c r="I21" s="111"/>
      <c r="J21" s="88"/>
      <c r="K21" s="88"/>
      <c r="L21" s="88"/>
      <c r="M21" s="88"/>
      <c r="R21" s="88"/>
    </row>
    <row r="22" spans="1:18" ht="13.9" customHeight="1" x14ac:dyDescent="0.2">
      <c r="A22" s="125" t="s">
        <v>60</v>
      </c>
      <c r="B22" s="169">
        <v>2059</v>
      </c>
      <c r="C22" s="170" t="s">
        <v>144</v>
      </c>
      <c r="D22" s="385"/>
      <c r="E22" s="383">
        <f t="shared" si="1"/>
        <v>5897</v>
      </c>
      <c r="F22" s="1290">
        <f t="shared" ref="F22:G22" si="3">F21</f>
        <v>0</v>
      </c>
      <c r="G22" s="383">
        <f t="shared" si="3"/>
        <v>5897</v>
      </c>
      <c r="H22" s="380"/>
      <c r="I22" s="111"/>
      <c r="J22" s="88"/>
      <c r="K22" s="88"/>
      <c r="L22" s="88"/>
      <c r="M22" s="88"/>
      <c r="R22" s="88"/>
    </row>
    <row r="23" spans="1:18" ht="13.9" customHeight="1" x14ac:dyDescent="0.2">
      <c r="A23" s="192" t="s">
        <v>60</v>
      </c>
      <c r="B23" s="123"/>
      <c r="C23" s="110" t="s">
        <v>63</v>
      </c>
      <c r="D23" s="191"/>
      <c r="E23" s="191">
        <f>E22</f>
        <v>5897</v>
      </c>
      <c r="F23" s="1292">
        <f t="shared" ref="F23:G23" si="4">F22</f>
        <v>0</v>
      </c>
      <c r="G23" s="191">
        <f t="shared" si="4"/>
        <v>5897</v>
      </c>
      <c r="H23" s="95"/>
      <c r="I23" s="88"/>
      <c r="J23" s="88"/>
      <c r="K23" s="88"/>
      <c r="L23" s="88"/>
      <c r="M23" s="88"/>
      <c r="R23" s="88"/>
    </row>
    <row r="24" spans="1:18" ht="4.9000000000000004" customHeight="1" x14ac:dyDescent="0.2">
      <c r="A24" s="102"/>
      <c r="B24" s="90"/>
      <c r="C24" s="98"/>
      <c r="D24" s="95"/>
      <c r="E24" s="95"/>
      <c r="F24" s="1334"/>
      <c r="G24" s="95"/>
      <c r="H24" s="95"/>
      <c r="I24" s="88"/>
      <c r="J24" s="88"/>
      <c r="K24" s="88"/>
      <c r="L24" s="88"/>
      <c r="M24" s="88"/>
      <c r="R24" s="88"/>
    </row>
    <row r="25" spans="1:18" ht="12.6" customHeight="1" x14ac:dyDescent="0.2">
      <c r="A25" s="194"/>
      <c r="B25" s="196"/>
      <c r="C25" s="165" t="s">
        <v>15</v>
      </c>
      <c r="D25" s="95"/>
      <c r="E25" s="95"/>
      <c r="F25" s="1334"/>
      <c r="G25" s="95"/>
      <c r="H25" s="95"/>
      <c r="I25" s="88"/>
      <c r="J25" s="88"/>
      <c r="K25" s="88"/>
      <c r="L25" s="88"/>
      <c r="M25" s="88"/>
      <c r="R25" s="88"/>
    </row>
    <row r="26" spans="1:18" ht="13.7" customHeight="1" x14ac:dyDescent="0.2">
      <c r="A26" s="369" t="s">
        <v>64</v>
      </c>
      <c r="B26" s="58">
        <v>5054</v>
      </c>
      <c r="C26" s="59" t="s">
        <v>37</v>
      </c>
      <c r="D26" s="382"/>
      <c r="E26" s="380"/>
      <c r="F26" s="1291"/>
      <c r="G26" s="380"/>
      <c r="H26" s="380"/>
      <c r="I26" s="88"/>
      <c r="J26" s="88"/>
      <c r="K26" s="88"/>
      <c r="L26" s="88"/>
      <c r="M26" s="88"/>
      <c r="R26" s="88"/>
    </row>
    <row r="27" spans="1:18" ht="13.7" customHeight="1" x14ac:dyDescent="0.2">
      <c r="A27" s="85"/>
      <c r="B27" s="86">
        <v>4</v>
      </c>
      <c r="C27" s="61" t="s">
        <v>113</v>
      </c>
      <c r="D27" s="382"/>
      <c r="E27" s="380"/>
      <c r="F27" s="1291"/>
      <c r="G27" s="380"/>
      <c r="H27" s="380"/>
      <c r="I27" s="88"/>
      <c r="J27" s="88"/>
      <c r="K27" s="88"/>
      <c r="L27" s="88"/>
      <c r="M27" s="88"/>
      <c r="R27" s="88"/>
    </row>
    <row r="28" spans="1:18" ht="13.9" customHeight="1" x14ac:dyDescent="0.2">
      <c r="A28" s="102"/>
      <c r="B28" s="141">
        <v>4.3369999999999997</v>
      </c>
      <c r="C28" s="59" t="s">
        <v>86</v>
      </c>
      <c r="D28" s="382"/>
      <c r="E28" s="380"/>
      <c r="F28" s="1291"/>
      <c r="G28" s="380"/>
      <c r="H28" s="380"/>
      <c r="I28" s="88"/>
      <c r="J28" s="88"/>
      <c r="K28" s="88"/>
      <c r="L28" s="88"/>
      <c r="M28" s="88"/>
      <c r="R28" s="88"/>
    </row>
    <row r="29" spans="1:18" ht="27.6" customHeight="1" x14ac:dyDescent="0.2">
      <c r="A29" s="102"/>
      <c r="B29" s="196">
        <v>75</v>
      </c>
      <c r="C29" s="166" t="s">
        <v>388</v>
      </c>
      <c r="D29" s="382"/>
      <c r="E29" s="380"/>
      <c r="F29" s="1291"/>
      <c r="G29" s="380"/>
      <c r="H29" s="380"/>
      <c r="I29" s="88"/>
      <c r="J29" s="88"/>
      <c r="K29" s="88"/>
      <c r="L29" s="88"/>
      <c r="M29" s="88"/>
      <c r="R29" s="88"/>
    </row>
    <row r="30" spans="1:18" ht="13.9" customHeight="1" x14ac:dyDescent="0.2">
      <c r="A30" s="102"/>
      <c r="B30" s="196">
        <v>70</v>
      </c>
      <c r="C30" s="166" t="s">
        <v>392</v>
      </c>
      <c r="D30" s="382"/>
      <c r="E30" s="380"/>
      <c r="F30" s="1291"/>
      <c r="G30" s="380"/>
      <c r="H30" s="380"/>
      <c r="I30" s="88"/>
      <c r="J30" s="88"/>
      <c r="K30" s="88"/>
      <c r="L30" s="88"/>
      <c r="M30" s="88"/>
      <c r="R30" s="88"/>
    </row>
    <row r="31" spans="1:18" ht="13.7" customHeight="1" x14ac:dyDescent="0.2">
      <c r="A31" s="102"/>
      <c r="B31" s="196" t="s">
        <v>393</v>
      </c>
      <c r="C31" s="166" t="s">
        <v>3</v>
      </c>
      <c r="D31" s="382"/>
      <c r="E31" s="380">
        <v>40162</v>
      </c>
      <c r="F31" s="1291">
        <v>0</v>
      </c>
      <c r="G31" s="380">
        <f>SUM(E31:F31)</f>
        <v>40162</v>
      </c>
      <c r="H31" s="380"/>
      <c r="I31" s="88"/>
      <c r="J31" s="88"/>
      <c r="K31" s="88"/>
      <c r="L31" s="88"/>
      <c r="M31" s="88"/>
      <c r="R31" s="88"/>
    </row>
    <row r="32" spans="1:18" ht="28.15" customHeight="1" x14ac:dyDescent="0.2">
      <c r="A32" s="102" t="s">
        <v>60</v>
      </c>
      <c r="B32" s="196">
        <v>75</v>
      </c>
      <c r="C32" s="166" t="s">
        <v>388</v>
      </c>
      <c r="D32" s="382"/>
      <c r="E32" s="383">
        <f t="shared" ref="E32:G32" si="5">E31</f>
        <v>40162</v>
      </c>
      <c r="F32" s="1290">
        <f t="shared" si="5"/>
        <v>0</v>
      </c>
      <c r="G32" s="383">
        <f t="shared" si="5"/>
        <v>40162</v>
      </c>
      <c r="H32" s="380"/>
      <c r="I32" s="88"/>
      <c r="J32" s="88"/>
      <c r="K32" s="88"/>
      <c r="L32" s="88"/>
      <c r="M32" s="88"/>
      <c r="R32" s="88"/>
    </row>
    <row r="33" spans="1:27" ht="13.7" customHeight="1" x14ac:dyDescent="0.2">
      <c r="A33" s="102" t="s">
        <v>60</v>
      </c>
      <c r="B33" s="141">
        <v>4.3369999999999997</v>
      </c>
      <c r="C33" s="59" t="s">
        <v>86</v>
      </c>
      <c r="D33" s="382"/>
      <c r="E33" s="383">
        <f t="shared" ref="E33:G33" si="6">E31</f>
        <v>40162</v>
      </c>
      <c r="F33" s="1290">
        <f t="shared" si="6"/>
        <v>0</v>
      </c>
      <c r="G33" s="383">
        <f t="shared" si="6"/>
        <v>40162</v>
      </c>
      <c r="H33" s="380"/>
      <c r="I33" s="88"/>
      <c r="J33" s="88"/>
      <c r="K33" s="88"/>
      <c r="L33" s="88"/>
      <c r="M33" s="88"/>
      <c r="R33" s="88"/>
    </row>
    <row r="34" spans="1:27" ht="13.7" customHeight="1" x14ac:dyDescent="0.2">
      <c r="A34" s="137" t="s">
        <v>60</v>
      </c>
      <c r="B34" s="351">
        <v>4</v>
      </c>
      <c r="C34" s="269" t="s">
        <v>113</v>
      </c>
      <c r="D34" s="385"/>
      <c r="E34" s="386">
        <f>E33</f>
        <v>40162</v>
      </c>
      <c r="F34" s="1292">
        <f t="shared" ref="F34:G34" si="7">F33</f>
        <v>0</v>
      </c>
      <c r="G34" s="386">
        <f t="shared" si="7"/>
        <v>40162</v>
      </c>
      <c r="H34" s="380"/>
      <c r="I34" s="88"/>
      <c r="J34" s="88"/>
      <c r="K34" s="88"/>
      <c r="L34" s="88"/>
      <c r="M34" s="88"/>
      <c r="R34" s="88"/>
    </row>
    <row r="35" spans="1:27" ht="13.7" customHeight="1" x14ac:dyDescent="0.2">
      <c r="A35" s="138" t="s">
        <v>60</v>
      </c>
      <c r="B35" s="223">
        <v>5054</v>
      </c>
      <c r="C35" s="64" t="s">
        <v>37</v>
      </c>
      <c r="D35" s="385"/>
      <c r="E35" s="386">
        <f>E33</f>
        <v>40162</v>
      </c>
      <c r="F35" s="1292">
        <f t="shared" ref="F35:G35" si="8">F33</f>
        <v>0</v>
      </c>
      <c r="G35" s="386">
        <f t="shared" si="8"/>
        <v>40162</v>
      </c>
      <c r="H35" s="380"/>
      <c r="I35" s="88"/>
      <c r="J35" s="88"/>
      <c r="K35" s="88"/>
      <c r="L35" s="88"/>
      <c r="M35" s="88"/>
      <c r="R35" s="88"/>
    </row>
    <row r="36" spans="1:27" ht="13.7" customHeight="1" x14ac:dyDescent="0.2">
      <c r="A36" s="192" t="s">
        <v>60</v>
      </c>
      <c r="B36" s="197"/>
      <c r="C36" s="346" t="s">
        <v>15</v>
      </c>
      <c r="D36" s="387"/>
      <c r="E36" s="383">
        <f>E35</f>
        <v>40162</v>
      </c>
      <c r="F36" s="1290">
        <f t="shared" ref="F36:G36" si="9">F35</f>
        <v>0</v>
      </c>
      <c r="G36" s="383">
        <f t="shared" si="9"/>
        <v>40162</v>
      </c>
      <c r="H36" s="380"/>
      <c r="I36" s="88"/>
      <c r="J36" s="88"/>
      <c r="K36" s="88"/>
      <c r="L36" s="88"/>
      <c r="M36" s="88"/>
      <c r="R36" s="88"/>
    </row>
    <row r="37" spans="1:27" ht="13.7" customHeight="1" x14ac:dyDescent="0.2">
      <c r="A37" s="192" t="s">
        <v>60</v>
      </c>
      <c r="B37" s="197"/>
      <c r="C37" s="346" t="s">
        <v>61</v>
      </c>
      <c r="D37" s="136"/>
      <c r="E37" s="386">
        <f>E36+E23</f>
        <v>46059</v>
      </c>
      <c r="F37" s="1292">
        <f>F36+F23</f>
        <v>0</v>
      </c>
      <c r="G37" s="386">
        <f>G36+G23</f>
        <v>46059</v>
      </c>
      <c r="H37" s="117"/>
      <c r="I37" s="88"/>
      <c r="J37" s="88"/>
      <c r="K37" s="88"/>
      <c r="L37" s="88"/>
      <c r="M37" s="88"/>
      <c r="R37" s="88"/>
    </row>
    <row r="38" spans="1:27" ht="27" customHeight="1" x14ac:dyDescent="0.2">
      <c r="A38" s="2055" t="s">
        <v>791</v>
      </c>
      <c r="B38" s="2055"/>
      <c r="C38" s="2055"/>
      <c r="D38" s="2055"/>
      <c r="E38" s="2055"/>
      <c r="F38" s="2055"/>
      <c r="G38" s="2055"/>
      <c r="H38" s="180"/>
      <c r="I38" s="367"/>
      <c r="J38" s="367"/>
      <c r="K38" s="367"/>
      <c r="L38" s="367"/>
      <c r="M38" s="367"/>
      <c r="N38" s="832"/>
    </row>
    <row r="39" spans="1:27" x14ac:dyDescent="0.2">
      <c r="A39" s="102"/>
      <c r="B39" s="90"/>
      <c r="C39" s="91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832"/>
    </row>
    <row r="40" spans="1:27" x14ac:dyDescent="0.2">
      <c r="A40" s="102"/>
      <c r="B40" s="90"/>
      <c r="C40" s="91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832"/>
    </row>
    <row r="41" spans="1:27" x14ac:dyDescent="0.2">
      <c r="C41" s="111"/>
      <c r="D41" s="1970"/>
      <c r="E41" s="1232"/>
      <c r="F41" s="1970"/>
      <c r="G41" s="1232"/>
      <c r="H41" s="1232"/>
      <c r="I41" s="297"/>
      <c r="J41" s="297"/>
      <c r="O41" s="111"/>
      <c r="P41" s="111"/>
      <c r="Q41" s="111"/>
      <c r="R41" s="177"/>
      <c r="S41" s="111"/>
      <c r="T41" s="111"/>
      <c r="U41" s="111"/>
      <c r="V41" s="111"/>
      <c r="W41" s="111"/>
      <c r="X41" s="111"/>
      <c r="Y41" s="111"/>
      <c r="Z41" s="111"/>
      <c r="AA41" s="111"/>
    </row>
    <row r="42" spans="1:27" x14ac:dyDescent="0.2">
      <c r="C42" s="111"/>
      <c r="D42" s="120"/>
      <c r="E42" s="120"/>
      <c r="F42" s="143"/>
      <c r="G42" s="143"/>
      <c r="H42" s="143"/>
      <c r="I42" s="143"/>
      <c r="J42" s="296"/>
      <c r="O42" s="111"/>
      <c r="P42" s="111"/>
      <c r="Q42" s="111"/>
      <c r="R42" s="177"/>
      <c r="S42" s="111"/>
      <c r="T42" s="111"/>
      <c r="U42" s="111"/>
      <c r="V42" s="111"/>
      <c r="W42" s="111"/>
      <c r="X42" s="111"/>
      <c r="Y42" s="111"/>
      <c r="Z42" s="111"/>
      <c r="AA42" s="111"/>
    </row>
    <row r="43" spans="1:27" x14ac:dyDescent="0.2">
      <c r="C43" s="134"/>
      <c r="D43" s="120"/>
      <c r="E43" s="120"/>
      <c r="F43" s="277"/>
      <c r="G43" s="277"/>
      <c r="H43" s="277"/>
      <c r="I43" s="277"/>
      <c r="J43" s="145"/>
      <c r="O43" s="111"/>
      <c r="P43" s="111"/>
      <c r="Q43" s="111"/>
      <c r="R43" s="177"/>
      <c r="S43" s="111"/>
      <c r="T43" s="111"/>
      <c r="U43" s="111"/>
      <c r="V43" s="111"/>
      <c r="W43" s="111"/>
      <c r="X43" s="111"/>
      <c r="Y43" s="111"/>
      <c r="Z43" s="111"/>
      <c r="AA43" s="111"/>
    </row>
    <row r="44" spans="1:27" x14ac:dyDescent="0.2">
      <c r="C44" s="134"/>
      <c r="D44" s="120"/>
      <c r="E44" s="120"/>
      <c r="F44" s="120"/>
      <c r="G44" s="120"/>
      <c r="H44" s="120"/>
      <c r="I44" s="120"/>
      <c r="O44" s="111"/>
      <c r="P44" s="111"/>
      <c r="Q44" s="111"/>
      <c r="R44" s="177"/>
      <c r="S44" s="111"/>
      <c r="T44" s="111"/>
      <c r="U44" s="111"/>
      <c r="V44" s="111"/>
      <c r="W44" s="111"/>
      <c r="X44" s="111"/>
      <c r="Y44" s="117"/>
      <c r="Z44" s="111"/>
      <c r="AA44" s="111"/>
    </row>
    <row r="45" spans="1:27" x14ac:dyDescent="0.2">
      <c r="C45" s="233"/>
      <c r="F45" s="103"/>
      <c r="G45" s="103"/>
      <c r="H45" s="103"/>
      <c r="O45" s="111"/>
      <c r="P45" s="111"/>
      <c r="Q45" s="111"/>
      <c r="R45" s="177"/>
      <c r="S45" s="111"/>
      <c r="T45" s="111"/>
      <c r="U45" s="111"/>
      <c r="V45" s="111"/>
      <c r="W45" s="111"/>
      <c r="X45" s="111"/>
      <c r="Y45" s="117"/>
      <c r="Z45" s="111"/>
      <c r="AA45" s="111"/>
    </row>
    <row r="46" spans="1:27" x14ac:dyDescent="0.2">
      <c r="C46" s="233"/>
      <c r="F46" s="103"/>
      <c r="G46" s="103"/>
      <c r="H46" s="103"/>
      <c r="O46" s="111"/>
      <c r="P46" s="117"/>
      <c r="Q46" s="111"/>
      <c r="R46" s="177"/>
      <c r="S46" s="111"/>
      <c r="T46" s="111"/>
      <c r="U46" s="111"/>
      <c r="V46" s="111"/>
      <c r="W46" s="111"/>
      <c r="X46" s="111"/>
      <c r="Y46" s="117"/>
      <c r="Z46" s="111"/>
      <c r="AA46" s="111"/>
    </row>
    <row r="47" spans="1:27" x14ac:dyDescent="0.2">
      <c r="C47" s="233"/>
      <c r="F47" s="103"/>
      <c r="G47" s="103"/>
      <c r="H47" s="103"/>
      <c r="O47" s="111"/>
      <c r="P47" s="117"/>
      <c r="Q47" s="111"/>
      <c r="R47" s="177"/>
      <c r="S47" s="111"/>
      <c r="T47" s="111"/>
      <c r="U47" s="111"/>
      <c r="V47" s="111"/>
      <c r="W47" s="111"/>
      <c r="X47" s="111"/>
      <c r="Y47" s="117"/>
      <c r="Z47" s="111"/>
      <c r="AA47" s="111"/>
    </row>
    <row r="48" spans="1:27" x14ac:dyDescent="0.2">
      <c r="C48" s="233"/>
      <c r="F48" s="103"/>
      <c r="G48" s="103"/>
      <c r="H48" s="103"/>
      <c r="O48" s="111"/>
      <c r="P48" s="117"/>
      <c r="Q48" s="111"/>
      <c r="R48" s="177"/>
      <c r="S48" s="111"/>
      <c r="T48" s="111"/>
      <c r="U48" s="111"/>
      <c r="V48" s="111"/>
      <c r="W48" s="111"/>
      <c r="X48" s="111"/>
      <c r="Y48" s="117"/>
      <c r="Z48" s="111"/>
      <c r="AA48" s="111"/>
    </row>
    <row r="49" spans="1:27" x14ac:dyDescent="0.2">
      <c r="C49" s="233"/>
      <c r="F49" s="103"/>
      <c r="G49" s="103"/>
      <c r="H49" s="103"/>
      <c r="O49" s="111"/>
      <c r="P49" s="117"/>
      <c r="Q49" s="111"/>
      <c r="R49" s="177"/>
      <c r="S49" s="111"/>
      <c r="T49" s="111"/>
      <c r="U49" s="111"/>
      <c r="V49" s="111"/>
      <c r="W49" s="111"/>
      <c r="X49" s="111"/>
      <c r="Y49" s="117"/>
      <c r="Z49" s="111"/>
      <c r="AA49" s="111"/>
    </row>
    <row r="50" spans="1:27" x14ac:dyDescent="0.2">
      <c r="C50" s="233"/>
      <c r="F50" s="103"/>
      <c r="G50" s="103"/>
      <c r="H50" s="103"/>
      <c r="O50" s="111"/>
      <c r="P50" s="117"/>
      <c r="Q50" s="111"/>
      <c r="R50" s="177"/>
      <c r="S50" s="111"/>
      <c r="T50" s="111"/>
      <c r="U50" s="111"/>
      <c r="V50" s="111"/>
      <c r="W50" s="111"/>
      <c r="X50" s="111"/>
      <c r="Y50" s="117"/>
      <c r="Z50" s="111"/>
      <c r="AA50" s="111"/>
    </row>
    <row r="51" spans="1:27" x14ac:dyDescent="0.2">
      <c r="F51" s="103"/>
      <c r="G51" s="103"/>
      <c r="H51" s="103"/>
      <c r="O51" s="111"/>
      <c r="P51" s="117"/>
      <c r="Q51" s="111"/>
      <c r="R51" s="177"/>
      <c r="S51" s="111"/>
      <c r="T51" s="111"/>
      <c r="U51" s="111"/>
      <c r="V51" s="111"/>
      <c r="W51" s="111"/>
      <c r="X51" s="111"/>
      <c r="Y51" s="117"/>
      <c r="Z51" s="111"/>
      <c r="AA51" s="111"/>
    </row>
    <row r="52" spans="1:27" x14ac:dyDescent="0.2">
      <c r="F52" s="103"/>
      <c r="G52" s="103"/>
      <c r="H52" s="103"/>
      <c r="O52" s="111"/>
      <c r="P52" s="117"/>
      <c r="Q52" s="111"/>
      <c r="R52" s="177"/>
      <c r="S52" s="111"/>
      <c r="T52" s="111"/>
      <c r="U52" s="111"/>
      <c r="V52" s="111"/>
      <c r="W52" s="111"/>
      <c r="X52" s="111"/>
      <c r="Y52" s="117"/>
      <c r="Z52" s="111"/>
      <c r="AA52" s="111"/>
    </row>
    <row r="53" spans="1:27" x14ac:dyDescent="0.2">
      <c r="O53" s="111"/>
      <c r="P53" s="117"/>
      <c r="Q53" s="111"/>
      <c r="R53" s="177"/>
      <c r="S53" s="111"/>
      <c r="T53" s="111"/>
      <c r="U53" s="111"/>
      <c r="V53" s="111"/>
      <c r="W53" s="111"/>
      <c r="X53" s="111"/>
      <c r="Y53" s="111"/>
      <c r="Z53" s="111"/>
      <c r="AA53" s="111"/>
    </row>
    <row r="54" spans="1:27" x14ac:dyDescent="0.2">
      <c r="A54" s="102"/>
      <c r="B54" s="90"/>
      <c r="C54" s="111"/>
      <c r="O54" s="111"/>
      <c r="P54" s="117"/>
      <c r="Q54" s="111"/>
      <c r="R54" s="177"/>
      <c r="S54" s="111"/>
      <c r="T54" s="111"/>
      <c r="U54" s="111"/>
      <c r="V54" s="111"/>
      <c r="W54" s="111"/>
      <c r="X54" s="111"/>
      <c r="Y54" s="111"/>
      <c r="Z54" s="111"/>
      <c r="AA54" s="111"/>
    </row>
    <row r="55" spans="1:27" ht="11.45" customHeight="1" x14ac:dyDescent="0.2">
      <c r="A55" s="334"/>
      <c r="B55" s="122"/>
      <c r="C55" s="92"/>
      <c r="D55" s="334"/>
    </row>
    <row r="56" spans="1:27" x14ac:dyDescent="0.2">
      <c r="A56" s="102"/>
      <c r="B56" s="90"/>
      <c r="C56" s="111"/>
    </row>
    <row r="57" spans="1:27" x14ac:dyDescent="0.2">
      <c r="A57" s="102"/>
      <c r="B57" s="334"/>
      <c r="C57" s="92"/>
    </row>
    <row r="58" spans="1:27" x14ac:dyDescent="0.2">
      <c r="A58" s="102"/>
      <c r="B58" s="334"/>
      <c r="C58" s="92"/>
    </row>
    <row r="59" spans="1:27" x14ac:dyDescent="0.2">
      <c r="A59" s="102"/>
      <c r="B59" s="334"/>
      <c r="C59" s="92"/>
    </row>
    <row r="60" spans="1:27" x14ac:dyDescent="0.2">
      <c r="A60" s="102"/>
      <c r="B60" s="90"/>
      <c r="C60" s="92"/>
    </row>
    <row r="61" spans="1:27" x14ac:dyDescent="0.2">
      <c r="A61" s="102"/>
      <c r="B61" s="90"/>
      <c r="C61" s="111"/>
    </row>
    <row r="62" spans="1:27" x14ac:dyDescent="0.2">
      <c r="A62" s="102"/>
      <c r="B62" s="90"/>
      <c r="C62" s="92"/>
    </row>
  </sheetData>
  <autoFilter ref="A13:AB13"/>
  <mergeCells count="11">
    <mergeCell ref="A1:G1"/>
    <mergeCell ref="A2:G2"/>
    <mergeCell ref="A38:G38"/>
    <mergeCell ref="I11:R11"/>
    <mergeCell ref="S11:AB11"/>
    <mergeCell ref="I12:M12"/>
    <mergeCell ref="N12:R12"/>
    <mergeCell ref="S12:W12"/>
    <mergeCell ref="X12:AB12"/>
    <mergeCell ref="A3:G3"/>
    <mergeCell ref="B4:G4"/>
  </mergeCells>
  <printOptions horizontalCentered="1"/>
  <pageMargins left="0.55118110236220474" right="0.39370078740157483" top="0.47244094488188981" bottom="4.0551181102362204" header="0" footer="3.5433070866141736"/>
  <pageSetup paperSize="9" firstPageNumber="31" orientation="portrait" blackAndWhite="1" useFirstPageNumber="1" r:id="rId1"/>
  <headerFooter alignWithMargins="0">
    <oddHeader xml:space="preserve">&amp;C   </oddHeader>
    <oddFooter>&amp;C&amp;"Times New Roman,Bold" &amp;P</oddFooter>
  </headerFooter>
  <rowBreaks count="1" manualBreakCount="1">
    <brk id="38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>
    <tabColor rgb="FF92D050"/>
  </sheetPr>
  <dimension ref="A1:AB43"/>
  <sheetViews>
    <sheetView view="pageBreakPreview" topLeftCell="A13" zoomScaleSheetLayoutView="100" workbookViewId="0">
      <selection activeCell="K32" sqref="K32"/>
    </sheetView>
  </sheetViews>
  <sheetFormatPr defaultColWidth="11" defaultRowHeight="12.75" x14ac:dyDescent="0.2"/>
  <cols>
    <col min="1" max="1" width="6.42578125" style="238" customWidth="1"/>
    <col min="2" max="2" width="8.140625" style="10" customWidth="1"/>
    <col min="3" max="3" width="34.5703125" style="10" customWidth="1"/>
    <col min="4" max="4" width="8.5703125" style="10" customWidth="1"/>
    <col min="5" max="5" width="9.42578125" style="10" customWidth="1"/>
    <col min="6" max="6" width="10.85546875" style="10" bestFit="1" customWidth="1"/>
    <col min="7" max="7" width="8.5703125" style="10" customWidth="1"/>
    <col min="8" max="8" width="3" style="10" customWidth="1"/>
    <col min="9" max="9" width="8.5703125" style="10" customWidth="1"/>
    <col min="10" max="10" width="8.42578125" style="10" customWidth="1"/>
    <col min="11" max="11" width="8.5703125" style="10" customWidth="1"/>
    <col min="12" max="12" width="9.140625" style="10" customWidth="1"/>
    <col min="13" max="13" width="8.42578125" style="10" customWidth="1"/>
    <col min="14" max="14" width="5.85546875" style="10" bestFit="1" customWidth="1"/>
    <col min="15" max="15" width="6.85546875" style="366" bestFit="1" customWidth="1"/>
    <col min="16" max="16" width="5.5703125" style="366" bestFit="1" customWidth="1"/>
    <col min="17" max="17" width="5.28515625" style="366" bestFit="1" customWidth="1"/>
    <col min="18" max="18" width="11" style="366" bestFit="1" customWidth="1"/>
    <col min="19" max="19" width="5.85546875" style="366" bestFit="1" customWidth="1"/>
    <col min="20" max="20" width="6.85546875" style="366" bestFit="1" customWidth="1"/>
    <col min="21" max="21" width="5.5703125" style="366" bestFit="1" customWidth="1"/>
    <col min="22" max="22" width="4.42578125" style="366" customWidth="1"/>
    <col min="23" max="23" width="4.28515625" style="366" customWidth="1"/>
    <col min="24" max="25" width="11" style="366"/>
    <col min="26" max="26" width="9" style="366" customWidth="1"/>
    <col min="27" max="27" width="8.42578125" style="366" customWidth="1"/>
    <col min="28" max="28" width="12" style="366" customWidth="1"/>
    <col min="29" max="32" width="11" style="366"/>
    <col min="33" max="33" width="11.7109375" style="366" customWidth="1"/>
    <col min="34" max="16384" width="11" style="366"/>
  </cols>
  <sheetData>
    <row r="1" spans="1:28" ht="13.7" customHeight="1" x14ac:dyDescent="0.2">
      <c r="A1" s="2025" t="s">
        <v>187</v>
      </c>
      <c r="B1" s="2025"/>
      <c r="C1" s="2025"/>
      <c r="D1" s="2025"/>
      <c r="E1" s="2025"/>
      <c r="F1" s="2025"/>
      <c r="G1" s="2025"/>
      <c r="H1" s="1225"/>
      <c r="I1" s="373"/>
      <c r="J1" s="373"/>
      <c r="K1" s="373"/>
      <c r="L1" s="373"/>
      <c r="M1" s="373"/>
    </row>
    <row r="2" spans="1:28" ht="13.7" customHeight="1" x14ac:dyDescent="0.2">
      <c r="A2" s="2025" t="s">
        <v>188</v>
      </c>
      <c r="B2" s="2025"/>
      <c r="C2" s="2025"/>
      <c r="D2" s="2025"/>
      <c r="E2" s="2025"/>
      <c r="F2" s="2025"/>
      <c r="G2" s="2025"/>
      <c r="H2" s="1225"/>
      <c r="I2" s="373"/>
      <c r="J2" s="373"/>
      <c r="K2" s="373"/>
      <c r="L2" s="373"/>
      <c r="M2" s="373"/>
    </row>
    <row r="3" spans="1:28" ht="13.7" customHeight="1" x14ac:dyDescent="0.2">
      <c r="A3" s="1992" t="s">
        <v>597</v>
      </c>
      <c r="B3" s="1992"/>
      <c r="C3" s="1992"/>
      <c r="D3" s="1992"/>
      <c r="E3" s="1992"/>
      <c r="F3" s="1992"/>
      <c r="G3" s="1992"/>
      <c r="H3" s="1222"/>
      <c r="I3" s="1163"/>
      <c r="J3" s="1163"/>
      <c r="K3" s="1163"/>
      <c r="L3" s="1163"/>
      <c r="M3" s="1163"/>
    </row>
    <row r="4" spans="1:28" ht="9.6" customHeight="1" x14ac:dyDescent="0.25">
      <c r="A4" s="34"/>
      <c r="B4" s="1159"/>
      <c r="C4" s="1159"/>
      <c r="D4" s="1159"/>
      <c r="E4" s="1159"/>
      <c r="F4" s="1159"/>
      <c r="G4" s="1159"/>
      <c r="H4" s="1223"/>
      <c r="I4" s="1163"/>
      <c r="J4" s="1163"/>
      <c r="K4" s="1163"/>
      <c r="L4" s="1163"/>
      <c r="M4" s="1163"/>
    </row>
    <row r="5" spans="1:28" ht="13.7" customHeight="1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33"/>
      <c r="I5" s="1163"/>
      <c r="J5" s="1163"/>
      <c r="K5" s="1163"/>
      <c r="L5" s="1163"/>
      <c r="M5" s="1163"/>
    </row>
    <row r="6" spans="1:28" ht="13.7" customHeight="1" x14ac:dyDescent="0.2">
      <c r="A6" s="34"/>
      <c r="B6" s="38" t="s">
        <v>9</v>
      </c>
      <c r="C6" s="30" t="s">
        <v>10</v>
      </c>
      <c r="D6" s="39" t="s">
        <v>61</v>
      </c>
      <c r="E6" s="32">
        <v>66821</v>
      </c>
      <c r="F6" s="1331">
        <v>0</v>
      </c>
      <c r="G6" s="32">
        <f>SUM(E6:F6)</f>
        <v>66821</v>
      </c>
      <c r="H6" s="32"/>
      <c r="I6" s="1163"/>
      <c r="J6" s="1163"/>
      <c r="K6" s="1163"/>
      <c r="L6" s="1163"/>
      <c r="M6" s="1163"/>
    </row>
    <row r="7" spans="1:28" ht="13.7" customHeight="1" x14ac:dyDescent="0.2">
      <c r="A7" s="34"/>
      <c r="B7" s="38" t="s">
        <v>11</v>
      </c>
      <c r="C7" s="40" t="s">
        <v>12</v>
      </c>
      <c r="D7" s="41"/>
      <c r="E7" s="33"/>
      <c r="F7" s="1392"/>
      <c r="G7" s="33"/>
      <c r="H7" s="33"/>
      <c r="I7" s="1163"/>
      <c r="J7" s="1163"/>
      <c r="K7" s="1163"/>
      <c r="L7" s="1163"/>
      <c r="M7" s="1163"/>
    </row>
    <row r="8" spans="1:28" ht="13.7" customHeight="1" x14ac:dyDescent="0.2">
      <c r="A8" s="34"/>
      <c r="B8" s="38"/>
      <c r="C8" s="40" t="s">
        <v>118</v>
      </c>
      <c r="D8" s="41" t="s">
        <v>61</v>
      </c>
      <c r="E8" s="33">
        <f>G24</f>
        <v>37227</v>
      </c>
      <c r="F8" s="271">
        <v>0</v>
      </c>
      <c r="G8" s="33">
        <f>SUM(E8:F8)</f>
        <v>37227</v>
      </c>
      <c r="H8" s="33"/>
      <c r="I8" s="894"/>
      <c r="J8" s="894"/>
      <c r="K8" s="894"/>
      <c r="L8" s="894"/>
      <c r="M8" s="894"/>
    </row>
    <row r="9" spans="1:28" ht="13.7" customHeight="1" x14ac:dyDescent="0.2">
      <c r="A9" s="34"/>
      <c r="B9" s="42" t="s">
        <v>60</v>
      </c>
      <c r="C9" s="30" t="s">
        <v>26</v>
      </c>
      <c r="D9" s="43" t="s">
        <v>61</v>
      </c>
      <c r="E9" s="44">
        <f>SUM(E6:E8)</f>
        <v>104048</v>
      </c>
      <c r="F9" s="1333">
        <f>SUM(F6:F8)</f>
        <v>0</v>
      </c>
      <c r="G9" s="44">
        <f>SUM(E9:F9)</f>
        <v>104048</v>
      </c>
      <c r="H9" s="32"/>
      <c r="I9" s="60"/>
      <c r="J9" s="60"/>
      <c r="K9" s="60"/>
      <c r="L9" s="60"/>
      <c r="M9" s="60"/>
    </row>
    <row r="10" spans="1:28" ht="13.7" customHeight="1" x14ac:dyDescent="0.2">
      <c r="A10" s="34"/>
      <c r="B10" s="38"/>
      <c r="C10" s="30"/>
      <c r="D10" s="31"/>
      <c r="E10" s="31"/>
      <c r="F10" s="39"/>
      <c r="G10" s="31"/>
      <c r="H10" s="31"/>
      <c r="I10" s="60"/>
      <c r="J10" s="60"/>
      <c r="K10" s="60"/>
      <c r="L10" s="60"/>
      <c r="M10" s="60"/>
    </row>
    <row r="11" spans="1:28" ht="13.7" customHeight="1" x14ac:dyDescent="0.2">
      <c r="A11" s="34"/>
      <c r="B11" s="38" t="s">
        <v>27</v>
      </c>
      <c r="C11" s="30" t="s">
        <v>28</v>
      </c>
      <c r="D11" s="30"/>
      <c r="E11" s="30"/>
      <c r="F11" s="45"/>
      <c r="G11" s="30"/>
      <c r="H11" s="30"/>
      <c r="I11" s="60"/>
      <c r="J11" s="60"/>
      <c r="K11" s="60"/>
      <c r="L11" s="60"/>
      <c r="M11" s="60"/>
    </row>
    <row r="12" spans="1:28" s="545" customFormat="1" x14ac:dyDescent="0.2">
      <c r="A12" s="32"/>
      <c r="B12" s="1162"/>
      <c r="C12" s="1162"/>
      <c r="D12" s="1162"/>
      <c r="E12" s="1162"/>
      <c r="F12" s="1162"/>
      <c r="G12" s="1162"/>
      <c r="H12" s="1224"/>
      <c r="I12" s="2018"/>
      <c r="J12" s="2018"/>
      <c r="K12" s="2018"/>
      <c r="L12" s="2018"/>
      <c r="M12" s="2019"/>
      <c r="N12" s="2018"/>
      <c r="O12" s="2018"/>
      <c r="P12" s="2018"/>
      <c r="Q12" s="2018"/>
      <c r="R12" s="2018"/>
      <c r="S12" s="2018" t="s">
        <v>35</v>
      </c>
      <c r="T12" s="2018"/>
      <c r="U12" s="2018"/>
      <c r="V12" s="2018"/>
      <c r="W12" s="2018"/>
      <c r="X12" s="2020"/>
      <c r="Y12" s="2020"/>
      <c r="Z12" s="2020"/>
      <c r="AA12" s="2020"/>
      <c r="AB12" s="2020"/>
    </row>
    <row r="13" spans="1:28" s="545" customFormat="1" ht="13.5" thickBot="1" x14ac:dyDescent="0.25">
      <c r="A13" s="46"/>
      <c r="B13" s="1171"/>
      <c r="C13" s="1171"/>
      <c r="D13" s="1171"/>
      <c r="E13" s="1171"/>
      <c r="F13" s="1171"/>
      <c r="G13" s="1171" t="s">
        <v>112</v>
      </c>
      <c r="H13" s="1224"/>
      <c r="I13" s="2021"/>
      <c r="J13" s="2021"/>
      <c r="K13" s="2021"/>
      <c r="L13" s="2021"/>
      <c r="M13" s="2022"/>
      <c r="N13" s="2021"/>
      <c r="O13" s="2021"/>
      <c r="P13" s="2021"/>
      <c r="Q13" s="2021"/>
      <c r="R13" s="2021"/>
      <c r="S13" s="2021" t="s">
        <v>238</v>
      </c>
      <c r="T13" s="2021"/>
      <c r="U13" s="2021"/>
      <c r="V13" s="2021"/>
      <c r="W13" s="2021"/>
      <c r="X13" s="2023" t="s">
        <v>239</v>
      </c>
      <c r="Y13" s="2023"/>
      <c r="Z13" s="2023"/>
      <c r="AA13" s="2023"/>
      <c r="AB13" s="2023"/>
    </row>
    <row r="14" spans="1:28" s="545" customFormat="1" ht="14.25" thickTop="1" thickBot="1" x14ac:dyDescent="0.25">
      <c r="A14" s="46"/>
      <c r="B14" s="370"/>
      <c r="C14" s="370" t="s">
        <v>29</v>
      </c>
      <c r="D14" s="370"/>
      <c r="E14" s="370" t="s">
        <v>62</v>
      </c>
      <c r="F14" s="370" t="s">
        <v>123</v>
      </c>
      <c r="G14" s="47" t="s">
        <v>121</v>
      </c>
      <c r="H14" s="33"/>
      <c r="I14" s="114"/>
      <c r="J14" s="548"/>
      <c r="K14" s="548"/>
      <c r="L14" s="548"/>
      <c r="M14" s="549"/>
      <c r="N14" s="548"/>
      <c r="O14" s="548"/>
      <c r="P14" s="548"/>
      <c r="Q14" s="548"/>
      <c r="R14" s="549"/>
      <c r="S14" s="548" t="s">
        <v>78</v>
      </c>
      <c r="T14" s="548" t="s">
        <v>79</v>
      </c>
      <c r="U14" s="548" t="s">
        <v>80</v>
      </c>
      <c r="V14" s="548" t="s">
        <v>81</v>
      </c>
      <c r="W14" s="549" t="s">
        <v>82</v>
      </c>
      <c r="X14" s="550" t="s">
        <v>78</v>
      </c>
      <c r="Y14" s="550" t="s">
        <v>79</v>
      </c>
      <c r="Z14" s="550" t="s">
        <v>80</v>
      </c>
      <c r="AA14" s="550" t="s">
        <v>81</v>
      </c>
      <c r="AB14" s="551" t="s">
        <v>82</v>
      </c>
    </row>
    <row r="15" spans="1:28" s="545" customFormat="1" ht="7.15" customHeight="1" thickTop="1" x14ac:dyDescent="0.2">
      <c r="A15" s="144"/>
      <c r="B15" s="237"/>
      <c r="C15" s="148"/>
      <c r="D15" s="5"/>
      <c r="E15" s="5"/>
      <c r="F15" s="5"/>
      <c r="G15" s="5"/>
      <c r="H15" s="5"/>
      <c r="I15" s="1"/>
    </row>
    <row r="16" spans="1:28" ht="13.15" customHeight="1" x14ac:dyDescent="0.2">
      <c r="C16" s="53" t="s">
        <v>63</v>
      </c>
      <c r="D16" s="11"/>
      <c r="E16" s="11"/>
      <c r="F16" s="11"/>
      <c r="G16" s="11"/>
      <c r="H16" s="11"/>
      <c r="J16" s="366"/>
      <c r="K16" s="366"/>
      <c r="L16" s="366"/>
      <c r="M16" s="366"/>
      <c r="N16" s="366"/>
    </row>
    <row r="17" spans="1:14" ht="15" customHeight="1" x14ac:dyDescent="0.2">
      <c r="A17" s="238" t="s">
        <v>64</v>
      </c>
      <c r="B17" s="242">
        <v>2041</v>
      </c>
      <c r="C17" s="53" t="s">
        <v>189</v>
      </c>
      <c r="D17" s="11"/>
      <c r="E17" s="11"/>
      <c r="F17" s="11"/>
      <c r="G17" s="11"/>
      <c r="H17" s="11"/>
      <c r="J17" s="366"/>
      <c r="K17" s="366"/>
      <c r="L17" s="366"/>
      <c r="M17" s="366"/>
      <c r="N17" s="366"/>
    </row>
    <row r="18" spans="1:14" ht="13.7" customHeight="1" x14ac:dyDescent="0.2">
      <c r="B18" s="244">
        <v>0.10100000000000001</v>
      </c>
      <c r="C18" s="53" t="s">
        <v>164</v>
      </c>
      <c r="D18" s="11"/>
      <c r="E18" s="11"/>
      <c r="F18" s="11"/>
      <c r="G18" s="11"/>
      <c r="H18" s="11"/>
      <c r="J18" s="366"/>
      <c r="K18" s="366"/>
      <c r="L18" s="366"/>
      <c r="M18" s="366"/>
      <c r="N18" s="366"/>
    </row>
    <row r="19" spans="1:14" ht="27.6" customHeight="1" x14ac:dyDescent="0.2">
      <c r="A19" s="1410"/>
      <c r="B19" s="1411">
        <v>60</v>
      </c>
      <c r="C19" s="682" t="s">
        <v>190</v>
      </c>
      <c r="D19" s="669"/>
      <c r="E19" s="669"/>
      <c r="F19" s="669"/>
      <c r="G19" s="11"/>
      <c r="H19" s="11"/>
      <c r="J19" s="366"/>
      <c r="K19" s="366"/>
      <c r="L19" s="366"/>
      <c r="M19" s="366"/>
      <c r="N19" s="366"/>
    </row>
    <row r="20" spans="1:14" ht="25.5" customHeight="1" x14ac:dyDescent="0.2">
      <c r="A20" s="1656" t="s">
        <v>627</v>
      </c>
      <c r="B20" s="1657" t="s">
        <v>149</v>
      </c>
      <c r="C20" s="1412" t="s">
        <v>618</v>
      </c>
      <c r="D20" s="444"/>
      <c r="E20" s="439">
        <v>34100</v>
      </c>
      <c r="F20" s="1413">
        <v>0</v>
      </c>
      <c r="G20" s="49">
        <f t="shared" ref="G20:G21" si="0">SUM(E20:F20)</f>
        <v>34100</v>
      </c>
      <c r="H20" s="49" t="s">
        <v>620</v>
      </c>
      <c r="I20" s="366"/>
      <c r="J20" s="366"/>
      <c r="K20" s="366"/>
      <c r="L20" s="366"/>
      <c r="M20" s="366"/>
      <c r="N20" s="366"/>
    </row>
    <row r="21" spans="1:14" ht="15" customHeight="1" x14ac:dyDescent="0.2">
      <c r="A21" s="1864" t="s">
        <v>627</v>
      </c>
      <c r="B21" s="1865" t="s">
        <v>145</v>
      </c>
      <c r="C21" s="1866" t="s">
        <v>619</v>
      </c>
      <c r="D21" s="444"/>
      <c r="E21" s="439">
        <v>3127</v>
      </c>
      <c r="F21" s="1413">
        <v>0</v>
      </c>
      <c r="G21" s="49">
        <f t="shared" si="0"/>
        <v>3127</v>
      </c>
      <c r="H21" s="49" t="s">
        <v>622</v>
      </c>
      <c r="I21" s="366"/>
      <c r="J21" s="366"/>
      <c r="K21" s="366"/>
      <c r="L21" s="366"/>
      <c r="M21" s="366"/>
      <c r="N21" s="366"/>
    </row>
    <row r="22" spans="1:14" ht="25.5" x14ac:dyDescent="0.2">
      <c r="A22" s="1414" t="s">
        <v>60</v>
      </c>
      <c r="B22" s="1411">
        <v>60</v>
      </c>
      <c r="C22" s="1412" t="s">
        <v>190</v>
      </c>
      <c r="D22" s="1416"/>
      <c r="E22" s="438">
        <f>SUM(E20:E21)</f>
        <v>37227</v>
      </c>
      <c r="F22" s="1415">
        <f>SUM(F20:F21)</f>
        <v>0</v>
      </c>
      <c r="G22" s="55">
        <f>SUM(G20:G21)</f>
        <v>37227</v>
      </c>
      <c r="H22" s="54"/>
      <c r="J22" s="366"/>
      <c r="K22" s="366"/>
      <c r="L22" s="366"/>
      <c r="M22" s="366"/>
      <c r="N22" s="366"/>
    </row>
    <row r="23" spans="1:14" ht="13.5" customHeight="1" x14ac:dyDescent="0.2">
      <c r="A23" s="239" t="s">
        <v>60</v>
      </c>
      <c r="B23" s="245">
        <v>2041</v>
      </c>
      <c r="C23" s="235" t="s">
        <v>189</v>
      </c>
      <c r="D23" s="73"/>
      <c r="E23" s="386">
        <f>E22</f>
        <v>37227</v>
      </c>
      <c r="F23" s="1409">
        <f t="shared" ref="F23:G24" si="1">F22</f>
        <v>0</v>
      </c>
      <c r="G23" s="386">
        <f t="shared" si="1"/>
        <v>37227</v>
      </c>
      <c r="H23" s="54"/>
      <c r="J23" s="366"/>
      <c r="K23" s="366"/>
      <c r="L23" s="366"/>
      <c r="M23" s="366"/>
      <c r="N23" s="366"/>
    </row>
    <row r="24" spans="1:14" x14ac:dyDescent="0.2">
      <c r="A24" s="107" t="s">
        <v>60</v>
      </c>
      <c r="B24" s="246"/>
      <c r="C24" s="75" t="s">
        <v>63</v>
      </c>
      <c r="D24" s="73"/>
      <c r="E24" s="386">
        <f>E23</f>
        <v>37227</v>
      </c>
      <c r="F24" s="1409">
        <f t="shared" si="1"/>
        <v>0</v>
      </c>
      <c r="G24" s="386">
        <f t="shared" si="1"/>
        <v>37227</v>
      </c>
      <c r="H24" s="54"/>
      <c r="J24" s="366"/>
      <c r="K24" s="366"/>
      <c r="L24" s="366"/>
      <c r="M24" s="366"/>
      <c r="N24" s="366"/>
    </row>
    <row r="25" spans="1:14" x14ac:dyDescent="0.2">
      <c r="A25" s="107" t="s">
        <v>60</v>
      </c>
      <c r="B25" s="246"/>
      <c r="C25" s="75" t="s">
        <v>61</v>
      </c>
      <c r="D25" s="73"/>
      <c r="E25" s="386">
        <f t="shared" ref="E25:G25" si="2">E24</f>
        <v>37227</v>
      </c>
      <c r="F25" s="1409">
        <f t="shared" si="2"/>
        <v>0</v>
      </c>
      <c r="G25" s="73">
        <f t="shared" si="2"/>
        <v>37227</v>
      </c>
      <c r="H25" s="54"/>
      <c r="I25" s="366"/>
      <c r="J25" s="366"/>
      <c r="K25" s="366"/>
      <c r="L25" s="366"/>
      <c r="M25" s="366"/>
      <c r="N25" s="366"/>
    </row>
    <row r="26" spans="1:14" x14ac:dyDescent="0.2">
      <c r="A26" s="1669" t="s">
        <v>830</v>
      </c>
      <c r="D26" s="241"/>
      <c r="E26" s="11"/>
      <c r="F26" s="241"/>
      <c r="G26" s="11"/>
      <c r="H26" s="11"/>
      <c r="I26" s="241"/>
      <c r="J26" s="11"/>
      <c r="K26" s="241"/>
      <c r="L26" s="11"/>
      <c r="M26" s="11"/>
      <c r="N26" s="366"/>
    </row>
    <row r="27" spans="1:14" x14ac:dyDescent="0.2">
      <c r="A27" s="1642" t="s">
        <v>625</v>
      </c>
      <c r="D27" s="11"/>
      <c r="E27" s="833"/>
      <c r="F27" s="11"/>
      <c r="G27" s="11"/>
      <c r="H27" s="11"/>
      <c r="I27" s="11"/>
      <c r="J27" s="11"/>
      <c r="K27" s="11"/>
      <c r="L27" s="11"/>
      <c r="M27" s="11"/>
      <c r="N27" s="366"/>
    </row>
    <row r="28" spans="1:14" ht="27" customHeight="1" x14ac:dyDescent="0.2">
      <c r="A28" s="1774" t="s">
        <v>96</v>
      </c>
      <c r="B28" s="2057" t="s">
        <v>854</v>
      </c>
      <c r="C28" s="2057"/>
      <c r="D28" s="2057"/>
      <c r="E28" s="2057"/>
      <c r="F28" s="2057"/>
      <c r="G28" s="2057"/>
      <c r="H28" s="2057"/>
      <c r="I28" s="60"/>
      <c r="J28" s="60"/>
      <c r="K28" s="60"/>
      <c r="L28" s="60"/>
      <c r="M28" s="60"/>
      <c r="N28" s="366"/>
    </row>
    <row r="29" spans="1:14" ht="15.6" customHeight="1" x14ac:dyDescent="0.2">
      <c r="A29" s="1774" t="s">
        <v>97</v>
      </c>
      <c r="B29" s="2058" t="s">
        <v>839</v>
      </c>
      <c r="C29" s="2058"/>
      <c r="D29" s="2058"/>
      <c r="E29" s="2058"/>
      <c r="F29" s="2058"/>
      <c r="G29" s="2058"/>
      <c r="H29" s="2058"/>
      <c r="I29" s="60"/>
      <c r="J29" s="60"/>
      <c r="K29" s="60"/>
      <c r="L29" s="60"/>
      <c r="M29" s="60"/>
      <c r="N29" s="366"/>
    </row>
    <row r="30" spans="1:14" x14ac:dyDescent="0.2">
      <c r="B30" s="238"/>
      <c r="C30" s="333"/>
      <c r="D30" s="333"/>
      <c r="E30" s="333"/>
      <c r="F30" s="333"/>
      <c r="G30" s="333"/>
      <c r="H30" s="333"/>
      <c r="I30" s="60"/>
      <c r="J30" s="60"/>
      <c r="K30" s="60"/>
      <c r="L30" s="60"/>
      <c r="M30" s="60"/>
      <c r="N30" s="366"/>
    </row>
    <row r="31" spans="1:14" x14ac:dyDescent="0.2">
      <c r="C31" s="74"/>
      <c r="D31" s="1970"/>
      <c r="E31" s="1232"/>
      <c r="F31" s="1970"/>
      <c r="G31" s="1232"/>
      <c r="H31" s="1232"/>
      <c r="I31" s="60"/>
      <c r="J31" s="11"/>
      <c r="K31" s="11"/>
      <c r="L31" s="11"/>
      <c r="M31" s="11"/>
      <c r="N31" s="366"/>
    </row>
    <row r="32" spans="1:14" x14ac:dyDescent="0.2">
      <c r="C32" s="74"/>
      <c r="D32" s="60"/>
      <c r="E32" s="60"/>
      <c r="F32" s="60"/>
      <c r="G32" s="60"/>
      <c r="H32" s="60"/>
      <c r="I32" s="60"/>
      <c r="J32" s="11"/>
      <c r="K32" s="11"/>
      <c r="L32" s="11"/>
      <c r="M32" s="11"/>
      <c r="N32" s="366"/>
    </row>
    <row r="33" spans="1:14" x14ac:dyDescent="0.2">
      <c r="C33" s="74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366"/>
    </row>
    <row r="34" spans="1:14" x14ac:dyDescent="0.2"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366"/>
    </row>
    <row r="35" spans="1:14" x14ac:dyDescent="0.2">
      <c r="F35" s="11"/>
      <c r="G35" s="11"/>
      <c r="H35" s="11"/>
      <c r="I35" s="11"/>
      <c r="J35" s="11"/>
      <c r="K35" s="11"/>
      <c r="L35" s="11"/>
      <c r="M35" s="11"/>
      <c r="N35" s="366"/>
    </row>
    <row r="36" spans="1:14" x14ac:dyDescent="0.2">
      <c r="C36" s="201"/>
      <c r="D36" s="297"/>
      <c r="E36" s="297"/>
      <c r="F36" s="297"/>
      <c r="G36" s="297"/>
      <c r="H36" s="297"/>
      <c r="I36" s="297"/>
      <c r="J36" s="297"/>
      <c r="K36" s="11"/>
      <c r="L36" s="11"/>
      <c r="M36" s="11"/>
      <c r="N36" s="366"/>
    </row>
    <row r="37" spans="1:14" x14ac:dyDescent="0.2">
      <c r="C37" s="201"/>
      <c r="D37" s="145"/>
      <c r="E37" s="145"/>
      <c r="F37" s="296"/>
      <c r="G37" s="296"/>
      <c r="H37" s="296"/>
      <c r="I37" s="296"/>
      <c r="J37" s="296"/>
      <c r="K37" s="11"/>
      <c r="L37" s="11"/>
      <c r="M37" s="11"/>
      <c r="N37" s="366"/>
    </row>
    <row r="38" spans="1:14" x14ac:dyDescent="0.2">
      <c r="C38" s="201"/>
      <c r="D38" s="11"/>
      <c r="E38" s="11"/>
      <c r="F38" s="145"/>
      <c r="G38" s="145"/>
      <c r="H38" s="145"/>
      <c r="I38" s="145"/>
      <c r="J38" s="145"/>
      <c r="K38" s="11"/>
      <c r="L38" s="11"/>
      <c r="M38" s="11"/>
      <c r="N38" s="366"/>
    </row>
    <row r="39" spans="1:14" x14ac:dyDescent="0.2">
      <c r="C39" s="20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366"/>
    </row>
    <row r="40" spans="1:14" x14ac:dyDescent="0.2">
      <c r="C40" s="20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366"/>
    </row>
    <row r="41" spans="1:14" x14ac:dyDescent="0.2">
      <c r="C41" s="20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366"/>
    </row>
    <row r="42" spans="1:14" x14ac:dyDescent="0.2">
      <c r="C42" s="266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4" x14ac:dyDescent="0.2">
      <c r="A43" s="366"/>
      <c r="B43" s="366"/>
      <c r="C43" s="266"/>
      <c r="D43" s="11"/>
      <c r="E43" s="11"/>
      <c r="F43" s="11"/>
      <c r="G43" s="11"/>
      <c r="H43" s="11"/>
      <c r="I43" s="11"/>
      <c r="J43" s="11"/>
      <c r="K43" s="11"/>
      <c r="L43" s="11"/>
      <c r="M43" s="11"/>
    </row>
  </sheetData>
  <autoFilter ref="A14:AB30"/>
  <mergeCells count="11">
    <mergeCell ref="B28:H28"/>
    <mergeCell ref="B29:H29"/>
    <mergeCell ref="A2:G2"/>
    <mergeCell ref="A1:G1"/>
    <mergeCell ref="I12:R12"/>
    <mergeCell ref="A3:G3"/>
    <mergeCell ref="S12:AB12"/>
    <mergeCell ref="I13:M13"/>
    <mergeCell ref="N13:R13"/>
    <mergeCell ref="S13:W13"/>
    <mergeCell ref="X13:AB13"/>
  </mergeCells>
  <printOptions horizontalCentered="1"/>
  <pageMargins left="0.74803149606299213" right="0.39370078740157483" top="0.74803149606299213" bottom="4.1338582677165361" header="0.51181102362204722" footer="3.5433070866141736"/>
  <pageSetup paperSize="9" firstPageNumber="32" orientation="portrait" blackAndWhite="1" useFirstPageNumber="1" r:id="rId1"/>
  <headerFooter alignWithMargins="0">
    <oddHeader xml:space="preserve">&amp;C   </oddHeader>
    <oddFooter>&amp;C&amp;"Times New Roman,Bold"&amp;P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9" transitionEvaluation="1" transitionEntry="1">
    <tabColor rgb="FF92D050"/>
  </sheetPr>
  <dimension ref="A1:AR81"/>
  <sheetViews>
    <sheetView view="pageBreakPreview" topLeftCell="A19" zoomScaleSheetLayoutView="100" workbookViewId="0">
      <selection activeCell="K42" sqref="K42"/>
    </sheetView>
  </sheetViews>
  <sheetFormatPr defaultColWidth="11" defaultRowHeight="12.75" x14ac:dyDescent="0.2"/>
  <cols>
    <col min="1" max="1" width="6.42578125" style="838" customWidth="1"/>
    <col min="2" max="2" width="8.140625" style="839" customWidth="1"/>
    <col min="3" max="3" width="34.5703125" style="840" customWidth="1"/>
    <col min="4" max="4" width="8.5703125" style="841" customWidth="1"/>
    <col min="5" max="5" width="11.42578125" style="841" customWidth="1"/>
    <col min="6" max="6" width="11.42578125" style="840" customWidth="1"/>
    <col min="7" max="7" width="10.85546875" style="840" customWidth="1"/>
    <col min="8" max="8" width="3" style="840" customWidth="1"/>
    <col min="9" max="9" width="8.5703125" style="841" customWidth="1"/>
    <col min="10" max="10" width="6.42578125" style="841" customWidth="1"/>
    <col min="11" max="11" width="11.28515625" style="841" customWidth="1"/>
    <col min="12" max="12" width="9.140625" style="840" customWidth="1"/>
    <col min="13" max="13" width="12" style="840" customWidth="1"/>
    <col min="14" max="14" width="11" style="834" customWidth="1"/>
    <col min="15" max="15" width="8" style="834" customWidth="1"/>
    <col min="16" max="16" width="12.42578125" style="834" customWidth="1"/>
    <col min="17" max="17" width="7" style="834" customWidth="1"/>
    <col min="18" max="18" width="11.85546875" style="835" customWidth="1"/>
    <col min="19" max="20" width="11" style="834" customWidth="1"/>
    <col min="21" max="21" width="8.5703125" style="834" customWidth="1"/>
    <col min="22" max="22" width="7" style="834" customWidth="1"/>
    <col min="23" max="23" width="10.5703125" style="834" customWidth="1"/>
    <col min="24" max="27" width="11" style="834" customWidth="1"/>
    <col min="28" max="28" width="14" style="834" customWidth="1"/>
    <col min="29" max="32" width="11" style="834" customWidth="1"/>
    <col min="33" max="44" width="11" style="834"/>
    <col min="45" max="16384" width="11" style="840"/>
  </cols>
  <sheetData>
    <row r="1" spans="1:44" ht="14.1" customHeight="1" x14ac:dyDescent="0.2">
      <c r="A1" s="2061" t="s">
        <v>14</v>
      </c>
      <c r="B1" s="2061"/>
      <c r="C1" s="2061"/>
      <c r="D1" s="2061"/>
      <c r="E1" s="2061"/>
      <c r="F1" s="2061"/>
      <c r="G1" s="2061"/>
      <c r="H1" s="1231"/>
      <c r="I1" s="1185"/>
      <c r="J1" s="1185"/>
      <c r="K1" s="1185"/>
      <c r="L1" s="1185"/>
      <c r="M1" s="1185"/>
    </row>
    <row r="2" spans="1:44" ht="14.1" customHeight="1" x14ac:dyDescent="0.2">
      <c r="A2" s="2061" t="s">
        <v>6</v>
      </c>
      <c r="B2" s="2061"/>
      <c r="C2" s="2061"/>
      <c r="D2" s="2061"/>
      <c r="E2" s="2061"/>
      <c r="F2" s="2061"/>
      <c r="G2" s="2061"/>
      <c r="H2" s="1231"/>
      <c r="I2" s="1185"/>
      <c r="J2" s="1185"/>
      <c r="K2" s="1185"/>
      <c r="L2" s="1185"/>
      <c r="M2" s="836"/>
    </row>
    <row r="3" spans="1:44" ht="14.1" customHeight="1" x14ac:dyDescent="0.2">
      <c r="A3" s="1992" t="s">
        <v>596</v>
      </c>
      <c r="B3" s="1992"/>
      <c r="C3" s="1992"/>
      <c r="D3" s="1992"/>
      <c r="E3" s="1992"/>
      <c r="F3" s="1992"/>
      <c r="G3" s="1992"/>
      <c r="H3" s="1228"/>
      <c r="I3" s="1182"/>
      <c r="J3" s="1182"/>
      <c r="K3" s="1182"/>
      <c r="L3" s="1181"/>
      <c r="M3" s="1181"/>
    </row>
    <row r="4" spans="1:44" ht="14.1" customHeight="1" x14ac:dyDescent="0.25">
      <c r="A4" s="34"/>
      <c r="B4" s="1159"/>
      <c r="C4" s="1159"/>
      <c r="D4" s="1159"/>
      <c r="E4" s="1159"/>
      <c r="F4" s="1159"/>
      <c r="G4" s="1159"/>
      <c r="H4" s="1229"/>
      <c r="I4" s="1182"/>
      <c r="J4" s="1182"/>
      <c r="K4" s="1182"/>
      <c r="L4" s="1181"/>
      <c r="M4" s="1181"/>
    </row>
    <row r="5" spans="1:44" ht="14.1" customHeight="1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33"/>
      <c r="I5" s="1182"/>
      <c r="J5" s="1182"/>
      <c r="K5" s="1182"/>
      <c r="L5" s="1181"/>
      <c r="M5" s="1181"/>
    </row>
    <row r="6" spans="1:44" ht="14.1" customHeight="1" x14ac:dyDescent="0.2">
      <c r="A6" s="34"/>
      <c r="B6" s="38" t="s">
        <v>9</v>
      </c>
      <c r="C6" s="30" t="s">
        <v>10</v>
      </c>
      <c r="D6" s="39" t="s">
        <v>61</v>
      </c>
      <c r="E6" s="32">
        <v>3705035</v>
      </c>
      <c r="F6" s="32">
        <v>380000</v>
      </c>
      <c r="G6" s="32">
        <f>SUM(E6:F6)</f>
        <v>4085035</v>
      </c>
      <c r="H6" s="32"/>
      <c r="I6" s="1183"/>
      <c r="J6" s="1183"/>
      <c r="K6" s="1182"/>
      <c r="L6" s="1181"/>
      <c r="M6" s="1181"/>
    </row>
    <row r="7" spans="1:44" ht="14.1" customHeight="1" x14ac:dyDescent="0.2">
      <c r="A7" s="34"/>
      <c r="B7" s="38" t="s">
        <v>11</v>
      </c>
      <c r="C7" s="40" t="s">
        <v>12</v>
      </c>
      <c r="D7" s="41"/>
      <c r="E7" s="33"/>
      <c r="F7" s="33"/>
      <c r="G7" s="33"/>
      <c r="H7" s="33"/>
      <c r="I7" s="1182"/>
      <c r="J7" s="1182"/>
      <c r="K7" s="1182"/>
      <c r="L7" s="1182"/>
      <c r="M7" s="1182"/>
    </row>
    <row r="8" spans="1:44" ht="15" customHeight="1" x14ac:dyDescent="0.2">
      <c r="A8" s="34"/>
      <c r="B8" s="38"/>
      <c r="C8" s="40" t="s">
        <v>118</v>
      </c>
      <c r="D8" s="41" t="s">
        <v>61</v>
      </c>
      <c r="E8" s="33">
        <f>G26</f>
        <v>14488</v>
      </c>
      <c r="F8" s="271">
        <v>0</v>
      </c>
      <c r="G8" s="33">
        <f>SUM(E8:F8)</f>
        <v>14488</v>
      </c>
      <c r="H8" s="33"/>
      <c r="I8" s="1184"/>
      <c r="J8" s="1184"/>
      <c r="K8" s="1184"/>
      <c r="L8" s="1184"/>
      <c r="M8" s="1184"/>
    </row>
    <row r="9" spans="1:44" ht="14.1" customHeight="1" x14ac:dyDescent="0.2">
      <c r="A9" s="34"/>
      <c r="B9" s="42" t="s">
        <v>60</v>
      </c>
      <c r="C9" s="30" t="s">
        <v>26</v>
      </c>
      <c r="D9" s="43" t="s">
        <v>61</v>
      </c>
      <c r="E9" s="44">
        <f>SUM(E6:E8)</f>
        <v>3719523</v>
      </c>
      <c r="F9" s="44">
        <f>SUM(F6:F8)</f>
        <v>380000</v>
      </c>
      <c r="G9" s="44">
        <f>SUM(E9:F9)</f>
        <v>4099523</v>
      </c>
      <c r="H9" s="32"/>
      <c r="I9" s="1183"/>
      <c r="J9" s="1183"/>
      <c r="K9" s="1183"/>
      <c r="L9" s="1183"/>
      <c r="M9" s="1183"/>
    </row>
    <row r="10" spans="1:44" ht="14.1" customHeight="1" x14ac:dyDescent="0.2">
      <c r="A10" s="34"/>
      <c r="B10" s="38"/>
      <c r="C10" s="30"/>
      <c r="D10" s="31"/>
      <c r="E10" s="31"/>
      <c r="F10" s="39"/>
      <c r="G10" s="31"/>
      <c r="H10" s="31"/>
      <c r="I10" s="1183"/>
      <c r="J10" s="1183"/>
      <c r="K10" s="1183"/>
      <c r="L10" s="1183"/>
      <c r="M10" s="1183"/>
    </row>
    <row r="11" spans="1:44" ht="14.1" customHeight="1" x14ac:dyDescent="0.2">
      <c r="A11" s="34"/>
      <c r="B11" s="38" t="s">
        <v>27</v>
      </c>
      <c r="C11" s="30" t="s">
        <v>28</v>
      </c>
      <c r="D11" s="30"/>
      <c r="E11" s="30"/>
      <c r="F11" s="45"/>
      <c r="G11" s="30"/>
      <c r="H11" s="30"/>
      <c r="I11" s="1183"/>
      <c r="J11" s="1183"/>
      <c r="K11" s="1183"/>
      <c r="L11" s="1183"/>
      <c r="M11" s="1183"/>
    </row>
    <row r="12" spans="1:44" s="1" customFormat="1" x14ac:dyDescent="0.2">
      <c r="A12" s="32"/>
      <c r="B12" s="1162"/>
      <c r="C12" s="1162"/>
      <c r="D12" s="1162"/>
      <c r="E12" s="1162"/>
      <c r="F12" s="1162"/>
      <c r="G12" s="1162"/>
      <c r="H12" s="1230"/>
      <c r="I12" s="1995"/>
      <c r="J12" s="1995"/>
      <c r="K12" s="1995"/>
      <c r="L12" s="1995"/>
      <c r="M12" s="2011"/>
      <c r="N12" s="1995"/>
      <c r="O12" s="1995"/>
      <c r="P12" s="1995"/>
      <c r="Q12" s="1995"/>
      <c r="R12" s="1995"/>
      <c r="S12" s="1995"/>
      <c r="T12" s="1995"/>
      <c r="U12" s="1995"/>
      <c r="V12" s="1995"/>
      <c r="W12" s="1995"/>
      <c r="X12" s="1996"/>
      <c r="Y12" s="1996"/>
      <c r="Z12" s="1996"/>
      <c r="AA12" s="1996"/>
      <c r="AB12" s="1996"/>
    </row>
    <row r="13" spans="1:44" s="1" customFormat="1" ht="13.5" thickBot="1" x14ac:dyDescent="0.25">
      <c r="A13" s="46"/>
      <c r="B13" s="1200"/>
      <c r="C13" s="1171"/>
      <c r="D13" s="1171"/>
      <c r="E13" s="1171"/>
      <c r="F13" s="1171"/>
      <c r="G13" s="1171" t="s">
        <v>112</v>
      </c>
      <c r="H13" s="1230"/>
      <c r="I13" s="1997"/>
      <c r="J13" s="1997"/>
      <c r="K13" s="1997"/>
      <c r="L13" s="1997"/>
      <c r="M13" s="2009"/>
      <c r="N13" s="1997"/>
      <c r="O13" s="1997"/>
      <c r="P13" s="1997"/>
      <c r="Q13" s="1997"/>
      <c r="R13" s="1997"/>
      <c r="S13" s="1997"/>
      <c r="T13" s="1997"/>
      <c r="U13" s="1997"/>
      <c r="V13" s="1997"/>
      <c r="W13" s="1997"/>
      <c r="X13" s="1991"/>
      <c r="Y13" s="1991"/>
      <c r="Z13" s="1991"/>
      <c r="AA13" s="1991"/>
      <c r="AB13" s="1991"/>
    </row>
    <row r="14" spans="1:44" s="1" customFormat="1" ht="14.25" thickTop="1" thickBot="1" x14ac:dyDescent="0.25">
      <c r="A14" s="46"/>
      <c r="B14" s="370"/>
      <c r="C14" s="370" t="s">
        <v>29</v>
      </c>
      <c r="D14" s="370"/>
      <c r="E14" s="370" t="s">
        <v>62</v>
      </c>
      <c r="F14" s="370" t="s">
        <v>123</v>
      </c>
      <c r="G14" s="47" t="s">
        <v>121</v>
      </c>
      <c r="H14" s="33"/>
      <c r="I14" s="114"/>
      <c r="J14" s="114"/>
      <c r="K14" s="114"/>
      <c r="L14" s="114"/>
      <c r="M14" s="115"/>
      <c r="N14" s="114"/>
      <c r="O14" s="114"/>
      <c r="P14" s="114"/>
      <c r="Q14" s="114"/>
      <c r="R14" s="115"/>
      <c r="S14" s="114"/>
      <c r="T14" s="114"/>
      <c r="U14" s="114"/>
      <c r="V14" s="114"/>
      <c r="W14" s="115"/>
      <c r="X14" s="116"/>
      <c r="Y14" s="116"/>
      <c r="Z14" s="116"/>
      <c r="AA14" s="116"/>
      <c r="AB14" s="322"/>
    </row>
    <row r="15" spans="1:44" s="1" customFormat="1" ht="7.9" customHeight="1" thickTop="1" x14ac:dyDescent="0.2">
      <c r="A15" s="32"/>
      <c r="B15" s="41"/>
      <c r="C15" s="41"/>
      <c r="D15" s="41"/>
      <c r="E15" s="41"/>
      <c r="F15" s="41"/>
      <c r="G15" s="33"/>
      <c r="H15" s="33"/>
      <c r="I15" s="175"/>
      <c r="J15" s="175"/>
      <c r="K15" s="175"/>
      <c r="L15" s="175"/>
      <c r="M15" s="1158"/>
      <c r="N15" s="175"/>
      <c r="O15" s="175"/>
      <c r="P15" s="175"/>
      <c r="Q15" s="175"/>
      <c r="R15" s="1158"/>
      <c r="S15" s="175"/>
      <c r="T15" s="175"/>
      <c r="U15" s="175"/>
      <c r="V15" s="175"/>
      <c r="W15" s="1158"/>
      <c r="X15" s="4"/>
      <c r="Y15" s="4"/>
      <c r="Z15" s="4"/>
      <c r="AA15" s="4"/>
      <c r="AB15" s="980"/>
    </row>
    <row r="16" spans="1:44" ht="13.7" customHeight="1" x14ac:dyDescent="0.2">
      <c r="C16" s="658" t="s">
        <v>63</v>
      </c>
      <c r="D16" s="842"/>
      <c r="E16" s="842"/>
      <c r="F16" s="842"/>
      <c r="G16" s="842"/>
      <c r="H16" s="842"/>
      <c r="I16" s="834"/>
      <c r="J16" s="834"/>
      <c r="K16" s="834"/>
      <c r="L16" s="834"/>
      <c r="M16" s="843"/>
      <c r="R16" s="834"/>
      <c r="AN16" s="840"/>
      <c r="AO16" s="840"/>
      <c r="AP16" s="840"/>
      <c r="AQ16" s="840"/>
      <c r="AR16" s="840"/>
    </row>
    <row r="17" spans="1:44" ht="7.9" customHeight="1" x14ac:dyDescent="0.2">
      <c r="A17" s="837"/>
      <c r="B17" s="824"/>
      <c r="C17" s="660"/>
      <c r="D17" s="848"/>
      <c r="E17" s="848"/>
      <c r="F17" s="848"/>
      <c r="G17" s="848"/>
      <c r="H17" s="848"/>
      <c r="I17" s="108"/>
      <c r="J17" s="108"/>
      <c r="K17" s="108"/>
      <c r="L17" s="834"/>
      <c r="M17" s="843"/>
      <c r="R17" s="834"/>
      <c r="AN17" s="840"/>
      <c r="AO17" s="840"/>
      <c r="AP17" s="840"/>
      <c r="AQ17" s="840"/>
      <c r="AR17" s="840"/>
    </row>
    <row r="18" spans="1:44" ht="14.65" customHeight="1" x14ac:dyDescent="0.2">
      <c r="A18" s="838" t="s">
        <v>64</v>
      </c>
      <c r="B18" s="657">
        <v>3454</v>
      </c>
      <c r="C18" s="658" t="s">
        <v>576</v>
      </c>
      <c r="D18" s="849"/>
      <c r="E18" s="849"/>
      <c r="F18" s="849"/>
      <c r="G18" s="849"/>
      <c r="H18" s="849"/>
      <c r="I18" s="108"/>
      <c r="J18" s="108"/>
      <c r="K18" s="108"/>
      <c r="L18" s="834"/>
      <c r="M18" s="843"/>
      <c r="R18" s="834"/>
      <c r="AN18" s="840"/>
      <c r="AO18" s="840"/>
      <c r="AP18" s="840"/>
      <c r="AQ18" s="840"/>
      <c r="AR18" s="840"/>
    </row>
    <row r="19" spans="1:44" ht="14.65" customHeight="1" x14ac:dyDescent="0.2">
      <c r="A19" s="837"/>
      <c r="B19" s="825">
        <v>2</v>
      </c>
      <c r="C19" s="660" t="s">
        <v>577</v>
      </c>
      <c r="D19" s="850"/>
      <c r="E19" s="850"/>
      <c r="F19" s="850"/>
      <c r="G19" s="850"/>
      <c r="H19" s="850"/>
      <c r="I19" s="108"/>
      <c r="J19" s="108"/>
      <c r="K19" s="108"/>
      <c r="L19" s="834"/>
      <c r="M19" s="843"/>
      <c r="R19" s="834"/>
      <c r="AN19" s="840"/>
      <c r="AO19" s="840"/>
      <c r="AP19" s="840"/>
      <c r="AQ19" s="840"/>
      <c r="AR19" s="840"/>
    </row>
    <row r="20" spans="1:44" ht="14.65" customHeight="1" x14ac:dyDescent="0.2">
      <c r="B20" s="852">
        <v>2.206</v>
      </c>
      <c r="C20" s="658" t="s">
        <v>578</v>
      </c>
      <c r="D20" s="380"/>
      <c r="E20" s="848"/>
      <c r="F20" s="380"/>
      <c r="G20" s="848"/>
      <c r="H20" s="848"/>
      <c r="I20" s="108"/>
      <c r="J20" s="108"/>
      <c r="K20" s="108"/>
      <c r="L20" s="834"/>
      <c r="M20" s="843"/>
      <c r="R20" s="834"/>
      <c r="AN20" s="840"/>
      <c r="AO20" s="840"/>
      <c r="AP20" s="840"/>
      <c r="AQ20" s="840"/>
      <c r="AR20" s="840"/>
    </row>
    <row r="21" spans="1:44" ht="14.65" customHeight="1" x14ac:dyDescent="0.2">
      <c r="A21" s="826" t="s">
        <v>627</v>
      </c>
      <c r="B21" s="1775" t="s">
        <v>307</v>
      </c>
      <c r="C21" s="660" t="s">
        <v>624</v>
      </c>
      <c r="D21" s="380"/>
      <c r="E21" s="382"/>
      <c r="F21" s="382"/>
      <c r="G21" s="382"/>
      <c r="H21" s="382"/>
      <c r="I21" s="661"/>
      <c r="J21" s="661"/>
      <c r="K21" s="661"/>
      <c r="L21" s="661"/>
      <c r="M21" s="661"/>
      <c r="N21" s="347"/>
      <c r="O21" s="1220"/>
      <c r="P21" s="347"/>
      <c r="Q21" s="1221"/>
      <c r="R21" s="845"/>
      <c r="S21" s="844"/>
      <c r="T21" s="844"/>
      <c r="U21" s="844"/>
      <c r="V21" s="844"/>
      <c r="W21" s="844"/>
      <c r="X21" s="844"/>
      <c r="Y21" s="844"/>
      <c r="Z21" s="844"/>
      <c r="AA21" s="844"/>
      <c r="AB21" s="844"/>
      <c r="AC21" s="844"/>
      <c r="AD21" s="844"/>
      <c r="AE21" s="844"/>
      <c r="AF21" s="844"/>
      <c r="AG21" s="844"/>
      <c r="AH21" s="844"/>
      <c r="AN21" s="840"/>
      <c r="AO21" s="840"/>
      <c r="AP21" s="840"/>
      <c r="AQ21" s="840"/>
      <c r="AR21" s="840"/>
    </row>
    <row r="22" spans="1:44" ht="14.65" customHeight="1" x14ac:dyDescent="0.2">
      <c r="A22" s="826"/>
      <c r="B22" s="1775" t="s">
        <v>160</v>
      </c>
      <c r="C22" s="660" t="s">
        <v>115</v>
      </c>
      <c r="D22" s="380"/>
      <c r="E22" s="1776">
        <v>14488</v>
      </c>
      <c r="F22" s="1292">
        <v>0</v>
      </c>
      <c r="G22" s="386">
        <f>SUM(E22:F22)</f>
        <v>14488</v>
      </c>
      <c r="H22" s="1928"/>
      <c r="I22" s="660"/>
      <c r="J22" s="660"/>
      <c r="K22" s="660"/>
      <c r="L22" s="660"/>
      <c r="M22" s="660"/>
      <c r="N22" s="844"/>
      <c r="O22" s="844"/>
      <c r="P22" s="844"/>
      <c r="Q22" s="844"/>
      <c r="R22" s="844"/>
      <c r="S22" s="844"/>
      <c r="T22" s="844"/>
      <c r="U22" s="844"/>
      <c r="V22" s="844"/>
      <c r="W22" s="844"/>
      <c r="X22" s="844"/>
      <c r="Y22" s="844"/>
      <c r="Z22" s="844"/>
      <c r="AA22" s="844"/>
      <c r="AB22" s="844"/>
      <c r="AC22" s="844"/>
      <c r="AI22" s="840"/>
      <c r="AJ22" s="840"/>
      <c r="AK22" s="840"/>
      <c r="AL22" s="840"/>
      <c r="AM22" s="840"/>
      <c r="AN22" s="840"/>
      <c r="AO22" s="840"/>
      <c r="AP22" s="840"/>
      <c r="AQ22" s="840"/>
      <c r="AR22" s="840"/>
    </row>
    <row r="23" spans="1:44" ht="14.65" customHeight="1" x14ac:dyDescent="0.2">
      <c r="A23" s="837" t="s">
        <v>60</v>
      </c>
      <c r="B23" s="852">
        <v>2.206</v>
      </c>
      <c r="C23" s="659" t="s">
        <v>578</v>
      </c>
      <c r="D23" s="382"/>
      <c r="E23" s="386">
        <f>E22</f>
        <v>14488</v>
      </c>
      <c r="F23" s="1292">
        <f t="shared" ref="F23:G24" si="0">F22</f>
        <v>0</v>
      </c>
      <c r="G23" s="386">
        <f t="shared" si="0"/>
        <v>14488</v>
      </c>
      <c r="H23" s="382"/>
      <c r="I23" s="108"/>
      <c r="J23" s="108"/>
      <c r="K23" s="108"/>
      <c r="L23" s="834"/>
      <c r="M23" s="843"/>
      <c r="R23" s="834"/>
      <c r="AN23" s="840"/>
      <c r="AO23" s="840"/>
      <c r="AP23" s="840"/>
      <c r="AQ23" s="840"/>
      <c r="AR23" s="840"/>
    </row>
    <row r="24" spans="1:44" ht="14.65" customHeight="1" x14ac:dyDescent="0.2">
      <c r="A24" s="837" t="s">
        <v>60</v>
      </c>
      <c r="B24" s="825">
        <v>2</v>
      </c>
      <c r="C24" s="660" t="s">
        <v>577</v>
      </c>
      <c r="D24" s="848"/>
      <c r="E24" s="380">
        <f>E23</f>
        <v>14488</v>
      </c>
      <c r="F24" s="1291">
        <f t="shared" si="0"/>
        <v>0</v>
      </c>
      <c r="G24" s="380">
        <f t="shared" si="0"/>
        <v>14488</v>
      </c>
      <c r="H24" s="848"/>
      <c r="I24" s="108"/>
      <c r="J24" s="108"/>
      <c r="K24" s="108"/>
      <c r="L24" s="834"/>
      <c r="M24" s="843"/>
      <c r="R24" s="834"/>
      <c r="AN24" s="840"/>
      <c r="AO24" s="840"/>
      <c r="AP24" s="840"/>
      <c r="AQ24" s="840"/>
      <c r="AR24" s="840"/>
    </row>
    <row r="25" spans="1:44" ht="14.65" customHeight="1" x14ac:dyDescent="0.2">
      <c r="A25" s="846" t="s">
        <v>60</v>
      </c>
      <c r="B25" s="853">
        <v>3454</v>
      </c>
      <c r="C25" s="851" t="s">
        <v>576</v>
      </c>
      <c r="D25" s="857"/>
      <c r="E25" s="383">
        <f t="shared" ref="E25" si="1">E24</f>
        <v>14488</v>
      </c>
      <c r="F25" s="1290">
        <f t="shared" ref="F25:G25" si="2">F24</f>
        <v>0</v>
      </c>
      <c r="G25" s="383">
        <f t="shared" si="2"/>
        <v>14488</v>
      </c>
      <c r="H25" s="848"/>
      <c r="I25" s="108"/>
      <c r="J25" s="108"/>
      <c r="K25" s="108"/>
      <c r="L25" s="834"/>
      <c r="M25" s="843"/>
      <c r="R25" s="834"/>
      <c r="AN25" s="840"/>
      <c r="AO25" s="840"/>
      <c r="AP25" s="840"/>
      <c r="AQ25" s="840"/>
      <c r="AR25" s="840"/>
    </row>
    <row r="26" spans="1:44" ht="14.65" customHeight="1" x14ac:dyDescent="0.2">
      <c r="A26" s="854" t="s">
        <v>60</v>
      </c>
      <c r="B26" s="855"/>
      <c r="C26" s="856" t="s">
        <v>63</v>
      </c>
      <c r="D26" s="847"/>
      <c r="E26" s="383">
        <f>E25</f>
        <v>14488</v>
      </c>
      <c r="F26" s="1290">
        <f t="shared" ref="F26:G27" si="3">F25</f>
        <v>0</v>
      </c>
      <c r="G26" s="383">
        <f t="shared" si="3"/>
        <v>14488</v>
      </c>
      <c r="H26" s="848"/>
      <c r="I26" s="108"/>
      <c r="J26" s="108"/>
      <c r="K26" s="108"/>
      <c r="L26" s="834"/>
      <c r="M26" s="843"/>
      <c r="R26" s="834"/>
      <c r="AN26" s="840"/>
      <c r="AO26" s="840"/>
      <c r="AP26" s="840"/>
      <c r="AQ26" s="840"/>
      <c r="AR26" s="840"/>
    </row>
    <row r="27" spans="1:44" ht="14.65" customHeight="1" x14ac:dyDescent="0.2">
      <c r="A27" s="854" t="s">
        <v>60</v>
      </c>
      <c r="B27" s="855"/>
      <c r="C27" s="856" t="s">
        <v>61</v>
      </c>
      <c r="D27" s="383"/>
      <c r="E27" s="383">
        <f>E26</f>
        <v>14488</v>
      </c>
      <c r="F27" s="1290">
        <f t="shared" si="3"/>
        <v>0</v>
      </c>
      <c r="G27" s="383">
        <f t="shared" si="3"/>
        <v>14488</v>
      </c>
      <c r="H27" s="380"/>
      <c r="I27" s="108"/>
      <c r="J27" s="108"/>
      <c r="K27" s="108"/>
      <c r="L27" s="834"/>
      <c r="M27" s="843"/>
      <c r="R27" s="834"/>
      <c r="AN27" s="840"/>
      <c r="AO27" s="840"/>
      <c r="AP27" s="840"/>
      <c r="AQ27" s="840"/>
      <c r="AR27" s="840"/>
    </row>
    <row r="28" spans="1:44" x14ac:dyDescent="0.2">
      <c r="A28" s="1669" t="s">
        <v>830</v>
      </c>
      <c r="B28" s="826"/>
      <c r="C28" s="659"/>
      <c r="D28" s="380"/>
      <c r="E28" s="380"/>
      <c r="F28" s="380"/>
      <c r="G28" s="380"/>
      <c r="H28" s="380"/>
      <c r="I28" s="108"/>
      <c r="J28" s="108"/>
      <c r="K28" s="108"/>
      <c r="L28" s="834"/>
      <c r="M28" s="843"/>
      <c r="R28" s="834"/>
      <c r="AN28" s="840"/>
      <c r="AO28" s="840"/>
      <c r="AP28" s="840"/>
      <c r="AQ28" s="840"/>
      <c r="AR28" s="840"/>
    </row>
    <row r="29" spans="1:44" x14ac:dyDescent="0.2">
      <c r="A29" s="1381" t="s">
        <v>792</v>
      </c>
      <c r="B29" s="10"/>
      <c r="C29" s="10"/>
      <c r="D29" s="860"/>
      <c r="E29" s="860"/>
      <c r="F29" s="860"/>
      <c r="G29" s="860"/>
      <c r="H29" s="860"/>
      <c r="I29" s="860"/>
      <c r="J29" s="860"/>
      <c r="K29" s="860"/>
      <c r="L29" s="860"/>
      <c r="M29" s="860"/>
      <c r="N29" s="108"/>
      <c r="O29" s="108"/>
      <c r="P29" s="108"/>
    </row>
    <row r="30" spans="1:44" x14ac:dyDescent="0.2">
      <c r="A30" s="1237"/>
      <c r="B30" s="2059"/>
      <c r="C30" s="2060"/>
      <c r="D30" s="2060"/>
      <c r="E30" s="2060"/>
      <c r="F30" s="2060"/>
      <c r="G30" s="2060"/>
      <c r="H30" s="2060"/>
      <c r="I30" s="860"/>
      <c r="J30" s="860"/>
      <c r="K30" s="860"/>
      <c r="L30" s="860"/>
      <c r="M30" s="860"/>
      <c r="N30" s="108"/>
      <c r="O30" s="108"/>
      <c r="P30" s="108"/>
    </row>
    <row r="31" spans="1:44" x14ac:dyDescent="0.2">
      <c r="A31" s="837"/>
      <c r="B31" s="826"/>
      <c r="C31" s="859"/>
      <c r="D31" s="860"/>
      <c r="E31" s="860"/>
      <c r="F31" s="860"/>
      <c r="G31" s="860"/>
      <c r="H31" s="860"/>
      <c r="I31" s="860"/>
      <c r="J31" s="860"/>
      <c r="K31" s="860"/>
      <c r="L31" s="860"/>
      <c r="M31" s="860"/>
      <c r="N31" s="108"/>
      <c r="O31" s="108"/>
      <c r="P31" s="108"/>
    </row>
    <row r="32" spans="1:44" x14ac:dyDescent="0.2">
      <c r="A32" s="837"/>
      <c r="B32" s="826"/>
      <c r="C32" s="859"/>
      <c r="D32" s="860"/>
      <c r="E32" s="860"/>
      <c r="F32" s="860"/>
      <c r="G32" s="860"/>
      <c r="H32" s="860"/>
      <c r="I32" s="860"/>
      <c r="J32" s="860"/>
      <c r="K32" s="860"/>
      <c r="L32" s="860"/>
      <c r="M32" s="860"/>
      <c r="N32" s="108"/>
      <c r="O32" s="108"/>
      <c r="P32" s="108"/>
    </row>
    <row r="33" spans="1:16" x14ac:dyDescent="0.2">
      <c r="A33" s="837"/>
      <c r="B33" s="826"/>
      <c r="C33" s="859"/>
      <c r="D33" s="860"/>
      <c r="E33" s="860"/>
      <c r="F33" s="860"/>
      <c r="G33" s="860"/>
      <c r="H33" s="860"/>
      <c r="I33" s="860"/>
      <c r="J33" s="860"/>
      <c r="K33" s="860"/>
      <c r="L33" s="860"/>
      <c r="M33" s="860"/>
      <c r="N33" s="108"/>
      <c r="O33" s="108"/>
      <c r="P33" s="108"/>
    </row>
    <row r="34" spans="1:16" x14ac:dyDescent="0.2">
      <c r="C34" s="859"/>
      <c r="D34" s="1970"/>
      <c r="E34" s="1232"/>
      <c r="F34" s="1970"/>
      <c r="G34" s="1232"/>
      <c r="H34" s="1232"/>
      <c r="I34" s="297"/>
      <c r="J34" s="297"/>
      <c r="L34" s="841"/>
      <c r="M34" s="841"/>
      <c r="N34" s="858"/>
      <c r="O34" s="858"/>
      <c r="P34" s="858"/>
    </row>
    <row r="35" spans="1:16" x14ac:dyDescent="0.2">
      <c r="C35" s="859"/>
      <c r="D35" s="143"/>
      <c r="E35" s="143"/>
      <c r="F35" s="143"/>
      <c r="G35" s="143"/>
      <c r="H35" s="143"/>
      <c r="I35" s="143"/>
      <c r="J35" s="296"/>
      <c r="L35" s="841"/>
      <c r="M35" s="841"/>
    </row>
    <row r="36" spans="1:16" x14ac:dyDescent="0.2">
      <c r="C36" s="1975"/>
      <c r="D36" s="277"/>
      <c r="E36" s="277"/>
      <c r="F36" s="277"/>
      <c r="G36" s="277"/>
      <c r="H36" s="277"/>
      <c r="I36" s="277"/>
      <c r="J36" s="145"/>
      <c r="L36" s="841"/>
      <c r="M36" s="841"/>
    </row>
    <row r="37" spans="1:16" x14ac:dyDescent="0.2">
      <c r="C37" s="859"/>
      <c r="D37" s="1183"/>
      <c r="E37" s="1183"/>
      <c r="F37" s="1183"/>
      <c r="G37" s="1183"/>
      <c r="H37" s="1183"/>
      <c r="I37" s="1183"/>
      <c r="L37" s="841"/>
      <c r="M37" s="841"/>
    </row>
    <row r="38" spans="1:16" x14ac:dyDescent="0.2">
      <c r="F38" s="841"/>
      <c r="G38" s="841"/>
      <c r="H38" s="841"/>
      <c r="L38" s="841"/>
      <c r="M38" s="841"/>
    </row>
    <row r="39" spans="1:16" x14ac:dyDescent="0.2">
      <c r="F39" s="841"/>
      <c r="G39" s="841"/>
      <c r="H39" s="841"/>
      <c r="L39" s="841"/>
      <c r="M39" s="841"/>
    </row>
    <row r="40" spans="1:16" x14ac:dyDescent="0.2">
      <c r="C40" s="861"/>
      <c r="F40" s="841"/>
      <c r="G40" s="841"/>
      <c r="H40" s="841"/>
      <c r="L40" s="841"/>
      <c r="M40" s="841"/>
    </row>
    <row r="41" spans="1:16" x14ac:dyDescent="0.2">
      <c r="C41" s="843"/>
      <c r="F41" s="841"/>
      <c r="G41" s="841"/>
      <c r="H41" s="841"/>
      <c r="L41" s="841"/>
      <c r="M41" s="841"/>
    </row>
    <row r="42" spans="1:16" x14ac:dyDescent="0.2">
      <c r="C42" s="843"/>
      <c r="F42" s="841"/>
      <c r="G42" s="841"/>
      <c r="H42" s="841"/>
      <c r="L42" s="841"/>
      <c r="M42" s="841"/>
    </row>
    <row r="43" spans="1:16" x14ac:dyDescent="0.2">
      <c r="C43" s="843"/>
      <c r="F43" s="841"/>
      <c r="G43" s="841"/>
      <c r="H43" s="841"/>
      <c r="L43" s="841"/>
      <c r="M43" s="841"/>
    </row>
    <row r="44" spans="1:16" x14ac:dyDescent="0.2">
      <c r="C44" s="843"/>
      <c r="F44" s="841"/>
      <c r="G44" s="841"/>
      <c r="H44" s="841"/>
      <c r="L44" s="841"/>
      <c r="M44" s="841"/>
    </row>
    <row r="45" spans="1:16" x14ac:dyDescent="0.2">
      <c r="F45" s="841"/>
      <c r="G45" s="841"/>
      <c r="H45" s="841"/>
      <c r="L45" s="841"/>
      <c r="M45" s="841"/>
    </row>
    <row r="46" spans="1:16" x14ac:dyDescent="0.2">
      <c r="F46" s="841"/>
      <c r="G46" s="841"/>
      <c r="H46" s="841"/>
      <c r="L46" s="841"/>
      <c r="M46" s="841"/>
    </row>
    <row r="47" spans="1:16" x14ac:dyDescent="0.2">
      <c r="F47" s="841"/>
      <c r="G47" s="841"/>
      <c r="H47" s="841"/>
      <c r="L47" s="841"/>
      <c r="M47" s="841"/>
    </row>
    <row r="48" spans="1:16" x14ac:dyDescent="0.2">
      <c r="F48" s="841"/>
      <c r="G48" s="841"/>
      <c r="H48" s="841"/>
      <c r="L48" s="841"/>
      <c r="M48" s="841"/>
    </row>
    <row r="49" spans="4:13" x14ac:dyDescent="0.2">
      <c r="F49" s="841"/>
      <c r="G49" s="841"/>
      <c r="H49" s="841"/>
      <c r="L49" s="841"/>
      <c r="M49" s="841"/>
    </row>
    <row r="50" spans="4:13" x14ac:dyDescent="0.2">
      <c r="F50" s="841"/>
      <c r="G50" s="841"/>
      <c r="H50" s="841"/>
      <c r="L50" s="841"/>
      <c r="M50" s="841"/>
    </row>
    <row r="51" spans="4:13" x14ac:dyDescent="0.2">
      <c r="F51" s="841"/>
      <c r="G51" s="841"/>
      <c r="H51" s="841"/>
      <c r="L51" s="841"/>
      <c r="M51" s="841"/>
    </row>
    <row r="52" spans="4:13" x14ac:dyDescent="0.2">
      <c r="D52" s="862"/>
      <c r="F52" s="841"/>
      <c r="G52" s="841"/>
      <c r="H52" s="841"/>
      <c r="L52" s="841"/>
      <c r="M52" s="841"/>
    </row>
    <row r="53" spans="4:13" x14ac:dyDescent="0.2">
      <c r="D53" s="862"/>
      <c r="F53" s="841"/>
      <c r="G53" s="841"/>
      <c r="H53" s="841"/>
      <c r="L53" s="841"/>
      <c r="M53" s="841"/>
    </row>
    <row r="54" spans="4:13" x14ac:dyDescent="0.2">
      <c r="F54" s="841"/>
      <c r="G54" s="841"/>
      <c r="H54" s="841"/>
      <c r="L54" s="841"/>
      <c r="M54" s="841"/>
    </row>
    <row r="55" spans="4:13" x14ac:dyDescent="0.2">
      <c r="F55" s="841"/>
      <c r="G55" s="841"/>
      <c r="H55" s="841"/>
      <c r="L55" s="841"/>
      <c r="M55" s="841"/>
    </row>
    <row r="56" spans="4:13" x14ac:dyDescent="0.2">
      <c r="F56" s="841"/>
      <c r="G56" s="841"/>
      <c r="H56" s="841"/>
      <c r="L56" s="841"/>
      <c r="M56" s="841"/>
    </row>
    <row r="57" spans="4:13" x14ac:dyDescent="0.2">
      <c r="F57" s="841"/>
      <c r="G57" s="841"/>
      <c r="H57" s="841"/>
      <c r="L57" s="841"/>
      <c r="M57" s="841"/>
    </row>
    <row r="58" spans="4:13" x14ac:dyDescent="0.2">
      <c r="F58" s="841"/>
      <c r="G58" s="841"/>
      <c r="H58" s="841"/>
      <c r="L58" s="841"/>
      <c r="M58" s="841"/>
    </row>
    <row r="59" spans="4:13" x14ac:dyDescent="0.2">
      <c r="F59" s="841"/>
      <c r="G59" s="841"/>
      <c r="H59" s="841"/>
      <c r="L59" s="841"/>
      <c r="M59" s="841"/>
    </row>
    <row r="60" spans="4:13" x14ac:dyDescent="0.2">
      <c r="F60" s="841"/>
      <c r="G60" s="841"/>
      <c r="H60" s="841"/>
      <c r="L60" s="841"/>
      <c r="M60" s="841"/>
    </row>
    <row r="61" spans="4:13" x14ac:dyDescent="0.2">
      <c r="F61" s="841"/>
      <c r="G61" s="841"/>
      <c r="H61" s="841"/>
      <c r="L61" s="841"/>
      <c r="M61" s="841"/>
    </row>
    <row r="62" spans="4:13" x14ac:dyDescent="0.2">
      <c r="F62" s="841"/>
      <c r="G62" s="841"/>
      <c r="H62" s="841"/>
      <c r="L62" s="841"/>
      <c r="M62" s="841"/>
    </row>
    <row r="63" spans="4:13" x14ac:dyDescent="0.2">
      <c r="F63" s="841"/>
      <c r="G63" s="841"/>
      <c r="H63" s="841"/>
      <c r="L63" s="841"/>
      <c r="M63" s="841"/>
    </row>
    <row r="64" spans="4:13" x14ac:dyDescent="0.2">
      <c r="F64" s="841"/>
      <c r="G64" s="841"/>
      <c r="H64" s="841"/>
      <c r="L64" s="841"/>
      <c r="M64" s="841"/>
    </row>
    <row r="65" spans="6:15" x14ac:dyDescent="0.2">
      <c r="F65" s="841"/>
      <c r="G65" s="841"/>
      <c r="H65" s="841"/>
      <c r="L65" s="841"/>
      <c r="M65" s="841"/>
    </row>
    <row r="66" spans="6:15" x14ac:dyDescent="0.2">
      <c r="F66" s="841"/>
      <c r="G66" s="841"/>
      <c r="H66" s="841"/>
      <c r="L66" s="841"/>
      <c r="M66" s="841"/>
    </row>
    <row r="67" spans="6:15" x14ac:dyDescent="0.2">
      <c r="F67" s="841"/>
      <c r="G67" s="841"/>
      <c r="H67" s="841"/>
      <c r="L67" s="841"/>
      <c r="M67" s="841"/>
    </row>
    <row r="68" spans="6:15" x14ac:dyDescent="0.2">
      <c r="F68" s="841"/>
      <c r="G68" s="841"/>
      <c r="H68" s="841"/>
      <c r="L68" s="841"/>
      <c r="M68" s="841"/>
    </row>
    <row r="69" spans="6:15" x14ac:dyDescent="0.2">
      <c r="F69" s="841"/>
      <c r="G69" s="841"/>
      <c r="H69" s="841"/>
      <c r="L69" s="841"/>
      <c r="M69" s="841"/>
    </row>
    <row r="70" spans="6:15" x14ac:dyDescent="0.2">
      <c r="F70" s="841"/>
      <c r="G70" s="841"/>
      <c r="H70" s="841"/>
      <c r="L70" s="841"/>
      <c r="M70" s="841"/>
    </row>
    <row r="71" spans="6:15" x14ac:dyDescent="0.2">
      <c r="F71" s="841"/>
      <c r="G71" s="841"/>
      <c r="H71" s="841"/>
      <c r="L71" s="841"/>
      <c r="M71" s="841"/>
    </row>
    <row r="72" spans="6:15" x14ac:dyDescent="0.2">
      <c r="F72" s="841"/>
      <c r="G72" s="841"/>
      <c r="H72" s="841"/>
      <c r="L72" s="841"/>
      <c r="M72" s="841"/>
    </row>
    <row r="73" spans="6:15" x14ac:dyDescent="0.2">
      <c r="F73" s="841"/>
      <c r="G73" s="841"/>
      <c r="H73" s="841"/>
      <c r="L73" s="841"/>
      <c r="M73" s="841"/>
    </row>
    <row r="80" spans="6:15" x14ac:dyDescent="0.2">
      <c r="O80" s="380"/>
    </row>
    <row r="81" spans="15:15" x14ac:dyDescent="0.2">
      <c r="O81" s="380"/>
    </row>
  </sheetData>
  <autoFilter ref="A14:AR30"/>
  <mergeCells count="10">
    <mergeCell ref="B30:H30"/>
    <mergeCell ref="A1:G1"/>
    <mergeCell ref="A2:G2"/>
    <mergeCell ref="I12:R12"/>
    <mergeCell ref="S12:AB12"/>
    <mergeCell ref="I13:M13"/>
    <mergeCell ref="N13:R13"/>
    <mergeCell ref="S13:W13"/>
    <mergeCell ref="X13:AB13"/>
    <mergeCell ref="A3:G3"/>
  </mergeCells>
  <printOptions horizontalCentered="1"/>
  <pageMargins left="0.74803149606299213" right="0.39370078740157483" top="0.74803149606299213" bottom="4.1338582677165361" header="0.51181102362204722" footer="3.5433070866141736"/>
  <pageSetup paperSize="9" scale="98" firstPageNumber="33" orientation="portrait" blackAndWhite="1" useFirstPageNumber="1" r:id="rId1"/>
  <headerFooter alignWithMargins="0">
    <oddHeader xml:space="preserve">&amp;C   </oddHeader>
    <oddFooter>&amp;C&amp;"Times New Roman,Bold"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7" transitionEvaluation="1">
    <tabColor rgb="FF92D050"/>
  </sheetPr>
  <dimension ref="A1:AI105"/>
  <sheetViews>
    <sheetView view="pageBreakPreview" topLeftCell="A77" zoomScaleSheetLayoutView="100" workbookViewId="0">
      <selection activeCell="D16" sqref="B16:H81"/>
    </sheetView>
  </sheetViews>
  <sheetFormatPr defaultColWidth="12.42578125" defaultRowHeight="12.75" x14ac:dyDescent="0.2"/>
  <cols>
    <col min="1" max="1" width="6.42578125" style="408" customWidth="1"/>
    <col min="2" max="2" width="8.140625" style="409" customWidth="1"/>
    <col min="3" max="3" width="27.42578125" style="407" customWidth="1"/>
    <col min="4" max="4" width="9.42578125" style="407" bestFit="1" customWidth="1"/>
    <col min="5" max="5" width="9.42578125" style="407" customWidth="1"/>
    <col min="6" max="6" width="10.85546875" style="407" customWidth="1"/>
    <col min="7" max="7" width="8.5703125" style="407" customWidth="1"/>
    <col min="8" max="8" width="3" style="407" customWidth="1"/>
    <col min="9" max="9" width="11.7109375" style="407" customWidth="1"/>
    <col min="10" max="10" width="13.42578125" style="407" customWidth="1"/>
    <col min="11" max="11" width="12.42578125" style="410" customWidth="1"/>
    <col min="12" max="12" width="9.28515625" style="410" customWidth="1"/>
    <col min="13" max="13" width="12" style="407" customWidth="1"/>
    <col min="14" max="14" width="5.7109375" style="402" customWidth="1"/>
    <col min="15" max="15" width="9.28515625" style="402" customWidth="1"/>
    <col min="16" max="16" width="11.42578125" style="402" customWidth="1"/>
    <col min="17" max="17" width="6.85546875" style="403" customWidth="1"/>
    <col min="18" max="18" width="11.140625" style="404" customWidth="1"/>
    <col min="19" max="21" width="5.7109375" style="405" customWidth="1"/>
    <col min="22" max="22" width="6.85546875" style="405" customWidth="1"/>
    <col min="23" max="23" width="9.28515625" style="405" customWidth="1"/>
    <col min="24" max="24" width="9.140625" style="405" customWidth="1"/>
    <col min="25" max="25" width="9.5703125" style="405" customWidth="1"/>
    <col min="26" max="26" width="7.5703125" style="405" customWidth="1"/>
    <col min="27" max="27" width="7" style="403" customWidth="1"/>
    <col min="28" max="28" width="12" style="406" customWidth="1"/>
    <col min="29" max="31" width="5.7109375" style="405" customWidth="1"/>
    <col min="32" max="33" width="5.7109375" style="407" customWidth="1"/>
    <col min="34" max="16384" width="12.42578125" style="407"/>
  </cols>
  <sheetData>
    <row r="1" spans="1:35" x14ac:dyDescent="0.2">
      <c r="A1" s="1999" t="s">
        <v>122</v>
      </c>
      <c r="B1" s="1999"/>
      <c r="C1" s="1999"/>
      <c r="D1" s="1999"/>
      <c r="E1" s="1999"/>
      <c r="F1" s="1999"/>
      <c r="G1" s="1999"/>
      <c r="H1" s="1260"/>
      <c r="I1" s="401"/>
      <c r="J1" s="401"/>
      <c r="K1" s="400"/>
      <c r="L1" s="402"/>
      <c r="M1" s="402"/>
      <c r="O1" s="403"/>
      <c r="P1" s="404"/>
      <c r="Q1" s="405"/>
      <c r="R1" s="405"/>
      <c r="Y1" s="403"/>
      <c r="Z1" s="406"/>
      <c r="AA1" s="405"/>
      <c r="AB1" s="405"/>
      <c r="AD1" s="407"/>
      <c r="AE1" s="407"/>
    </row>
    <row r="2" spans="1:35" x14ac:dyDescent="0.2">
      <c r="A2" s="1999" t="s">
        <v>36</v>
      </c>
      <c r="B2" s="1999"/>
      <c r="C2" s="1999"/>
      <c r="D2" s="1999"/>
      <c r="E2" s="1999"/>
      <c r="F2" s="1999"/>
      <c r="G2" s="1999"/>
      <c r="H2" s="1260"/>
      <c r="I2" s="400"/>
      <c r="J2" s="401"/>
      <c r="K2" s="401"/>
      <c r="L2" s="400"/>
      <c r="M2" s="402"/>
      <c r="P2" s="403"/>
      <c r="Q2" s="404"/>
      <c r="R2" s="405"/>
      <c r="Z2" s="403"/>
      <c r="AA2" s="406"/>
      <c r="AB2" s="405"/>
      <c r="AE2" s="407"/>
    </row>
    <row r="3" spans="1:35" s="408" customFormat="1" x14ac:dyDescent="0.2">
      <c r="A3" s="2000" t="s">
        <v>610</v>
      </c>
      <c r="B3" s="2000"/>
      <c r="C3" s="2000"/>
      <c r="D3" s="2000"/>
      <c r="E3" s="2000"/>
      <c r="F3" s="2000"/>
      <c r="G3" s="2000"/>
      <c r="H3" s="1695"/>
      <c r="I3" s="1696"/>
      <c r="K3" s="1697"/>
      <c r="L3" s="1697"/>
      <c r="N3" s="415"/>
      <c r="O3" s="415"/>
      <c r="P3" s="415"/>
      <c r="Q3" s="409"/>
      <c r="R3" s="465"/>
      <c r="AA3" s="409"/>
      <c r="AB3" s="1698"/>
    </row>
    <row r="4" spans="1:35" x14ac:dyDescent="0.2">
      <c r="B4" s="30"/>
      <c r="C4" s="30"/>
      <c r="D4" s="36"/>
      <c r="E4" s="37" t="s">
        <v>7</v>
      </c>
      <c r="F4" s="37" t="s">
        <v>8</v>
      </c>
      <c r="G4" s="37" t="s">
        <v>121</v>
      </c>
      <c r="H4" s="33"/>
      <c r="J4" s="410"/>
      <c r="L4" s="407"/>
      <c r="M4" s="402"/>
      <c r="P4" s="403"/>
      <c r="Q4" s="404"/>
      <c r="R4" s="405"/>
      <c r="Z4" s="403"/>
      <c r="AA4" s="406"/>
      <c r="AB4" s="405"/>
      <c r="AE4" s="407"/>
    </row>
    <row r="5" spans="1:35" x14ac:dyDescent="0.2">
      <c r="B5" s="38" t="s">
        <v>9</v>
      </c>
      <c r="C5" s="30" t="s">
        <v>10</v>
      </c>
      <c r="D5" s="39" t="s">
        <v>61</v>
      </c>
      <c r="E5" s="32">
        <v>462826</v>
      </c>
      <c r="F5" s="32">
        <v>170754</v>
      </c>
      <c r="G5" s="32">
        <f>SUM(E5:F5)</f>
        <v>633580</v>
      </c>
      <c r="H5" s="32"/>
      <c r="J5" s="412"/>
      <c r="K5" s="412"/>
      <c r="L5" s="402"/>
      <c r="M5" s="402"/>
      <c r="P5" s="403"/>
      <c r="Q5" s="404"/>
      <c r="R5" s="405"/>
      <c r="Z5" s="403"/>
      <c r="AA5" s="406"/>
      <c r="AB5" s="405"/>
      <c r="AE5" s="407"/>
    </row>
    <row r="6" spans="1:35" x14ac:dyDescent="0.2">
      <c r="B6" s="38" t="s">
        <v>11</v>
      </c>
      <c r="C6" s="40" t="s">
        <v>12</v>
      </c>
      <c r="D6" s="41"/>
      <c r="E6" s="33"/>
      <c r="F6" s="33"/>
      <c r="G6" s="33"/>
      <c r="H6" s="33"/>
      <c r="I6" s="412"/>
      <c r="J6" s="412"/>
      <c r="K6" s="412"/>
      <c r="L6" s="412"/>
      <c r="M6" s="402"/>
      <c r="P6" s="403"/>
      <c r="Q6" s="404"/>
      <c r="R6" s="405"/>
      <c r="Z6" s="403"/>
      <c r="AA6" s="406"/>
      <c r="AB6" s="405"/>
      <c r="AE6" s="407"/>
    </row>
    <row r="7" spans="1:35" x14ac:dyDescent="0.2">
      <c r="B7" s="38"/>
      <c r="C7" s="40" t="s">
        <v>118</v>
      </c>
      <c r="D7" s="41" t="s">
        <v>61</v>
      </c>
      <c r="E7" s="33">
        <f>G59</f>
        <v>2970</v>
      </c>
      <c r="F7" s="1239">
        <f>G75</f>
        <v>22633</v>
      </c>
      <c r="G7" s="33">
        <f>SUM(E7:F7)</f>
        <v>25603</v>
      </c>
      <c r="H7" s="33"/>
      <c r="I7" s="412"/>
      <c r="J7" s="412"/>
      <c r="K7" s="412"/>
      <c r="L7" s="412"/>
      <c r="M7" s="402"/>
      <c r="P7" s="403"/>
      <c r="Q7" s="404"/>
      <c r="R7" s="405"/>
      <c r="Z7" s="403"/>
      <c r="AA7" s="406"/>
      <c r="AB7" s="405"/>
      <c r="AE7" s="407"/>
    </row>
    <row r="8" spans="1:35" x14ac:dyDescent="0.2">
      <c r="B8" s="42" t="s">
        <v>60</v>
      </c>
      <c r="C8" s="30" t="s">
        <v>26</v>
      </c>
      <c r="D8" s="43" t="s">
        <v>61</v>
      </c>
      <c r="E8" s="44">
        <f>SUM(E5:E7)</f>
        <v>465796</v>
      </c>
      <c r="F8" s="44">
        <f>SUM(F5:F7)</f>
        <v>193387</v>
      </c>
      <c r="G8" s="44">
        <f>SUM(E8:F8)</f>
        <v>659183</v>
      </c>
      <c r="H8" s="32"/>
      <c r="I8" s="412"/>
      <c r="J8" s="414"/>
      <c r="K8" s="412"/>
      <c r="L8" s="412"/>
      <c r="M8" s="402"/>
      <c r="P8" s="403"/>
      <c r="Q8" s="404"/>
      <c r="R8" s="405"/>
      <c r="Z8" s="403"/>
      <c r="AA8" s="406"/>
      <c r="AB8" s="405"/>
      <c r="AE8" s="407"/>
    </row>
    <row r="9" spans="1:35" x14ac:dyDescent="0.2">
      <c r="A9" s="415"/>
      <c r="B9" s="38"/>
      <c r="C9" s="30"/>
      <c r="D9" s="31"/>
      <c r="E9" s="31"/>
      <c r="F9" s="39"/>
      <c r="G9" s="31"/>
      <c r="H9" s="31"/>
      <c r="I9" s="412"/>
      <c r="J9" s="412"/>
      <c r="K9" s="412"/>
      <c r="L9" s="412"/>
      <c r="M9" s="402"/>
      <c r="P9" s="403"/>
      <c r="Q9" s="404"/>
      <c r="R9" s="405"/>
      <c r="Z9" s="403"/>
      <c r="AA9" s="406"/>
      <c r="AB9" s="405"/>
      <c r="AE9" s="407"/>
    </row>
    <row r="10" spans="1:35" x14ac:dyDescent="0.2">
      <c r="A10" s="415"/>
      <c r="B10" s="38" t="s">
        <v>27</v>
      </c>
      <c r="C10" s="30" t="s">
        <v>28</v>
      </c>
      <c r="D10" s="30"/>
      <c r="E10" s="30"/>
      <c r="F10" s="45"/>
      <c r="G10" s="30"/>
      <c r="H10" s="30"/>
      <c r="I10" s="410"/>
      <c r="J10" s="410"/>
      <c r="M10" s="402"/>
      <c r="P10" s="403"/>
      <c r="Q10" s="404"/>
      <c r="R10" s="405"/>
      <c r="Z10" s="403"/>
      <c r="AA10" s="406"/>
      <c r="AB10" s="405"/>
      <c r="AE10" s="407"/>
    </row>
    <row r="11" spans="1:35" s="417" customFormat="1" ht="15" customHeight="1" x14ac:dyDescent="0.2">
      <c r="A11" s="418"/>
      <c r="B11" s="419"/>
      <c r="C11" s="416"/>
      <c r="D11" s="2001"/>
      <c r="E11" s="2001"/>
      <c r="F11" s="2001"/>
      <c r="G11" s="2001"/>
      <c r="H11" s="1261"/>
      <c r="I11" s="1995"/>
      <c r="J11" s="1995"/>
      <c r="K11" s="1995"/>
      <c r="L11" s="1995"/>
      <c r="M11" s="1995"/>
      <c r="N11" s="1995"/>
      <c r="O11" s="1995"/>
      <c r="P11" s="1995"/>
      <c r="Q11" s="1995"/>
      <c r="R11" s="1995"/>
      <c r="S11" s="1995" t="s">
        <v>35</v>
      </c>
      <c r="T11" s="1995"/>
      <c r="U11" s="1995"/>
      <c r="V11" s="1995"/>
      <c r="W11" s="1995"/>
      <c r="X11" s="1996"/>
      <c r="Y11" s="1996"/>
      <c r="Z11" s="1996"/>
      <c r="AA11" s="1996"/>
      <c r="AB11" s="1996"/>
    </row>
    <row r="12" spans="1:35" s="417" customFormat="1" ht="13.5" thickBot="1" x14ac:dyDescent="0.25">
      <c r="A12" s="46"/>
      <c r="B12" s="1994" t="s">
        <v>112</v>
      </c>
      <c r="C12" s="1994"/>
      <c r="D12" s="1994"/>
      <c r="E12" s="1994"/>
      <c r="F12" s="1994"/>
      <c r="G12" s="1994"/>
      <c r="H12" s="1262"/>
      <c r="I12" s="1997"/>
      <c r="J12" s="1997"/>
      <c r="K12" s="1997"/>
      <c r="L12" s="1997"/>
      <c r="M12" s="1997"/>
      <c r="N12" s="1997"/>
      <c r="O12" s="1997"/>
      <c r="P12" s="1997"/>
      <c r="Q12" s="1997"/>
      <c r="R12" s="1997"/>
      <c r="S12" s="1997" t="s">
        <v>238</v>
      </c>
      <c r="T12" s="1997"/>
      <c r="U12" s="1997"/>
      <c r="V12" s="1997"/>
      <c r="W12" s="1997"/>
      <c r="X12" s="1991" t="s">
        <v>239</v>
      </c>
      <c r="Y12" s="1991"/>
      <c r="Z12" s="1991"/>
      <c r="AA12" s="1991"/>
      <c r="AB12" s="1991"/>
    </row>
    <row r="13" spans="1:35" s="417" customFormat="1" ht="14.25" thickTop="1" thickBot="1" x14ac:dyDescent="0.25">
      <c r="A13" s="46"/>
      <c r="B13" s="370"/>
      <c r="C13" s="370" t="s">
        <v>29</v>
      </c>
      <c r="D13" s="370"/>
      <c r="E13" s="370" t="s">
        <v>62</v>
      </c>
      <c r="F13" s="370" t="s">
        <v>123</v>
      </c>
      <c r="G13" s="47" t="s">
        <v>121</v>
      </c>
      <c r="H13" s="33"/>
      <c r="I13" s="114"/>
      <c r="J13" s="114"/>
      <c r="K13" s="114"/>
      <c r="L13" s="114"/>
      <c r="M13" s="115"/>
      <c r="N13" s="114"/>
      <c r="O13" s="114"/>
      <c r="P13" s="114"/>
      <c r="Q13" s="114"/>
      <c r="R13" s="115"/>
      <c r="S13" s="114" t="s">
        <v>78</v>
      </c>
      <c r="T13" s="114" t="s">
        <v>79</v>
      </c>
      <c r="U13" s="114" t="s">
        <v>80</v>
      </c>
      <c r="V13" s="114" t="s">
        <v>81</v>
      </c>
      <c r="W13" s="115" t="s">
        <v>82</v>
      </c>
      <c r="X13" s="116" t="s">
        <v>78</v>
      </c>
      <c r="Y13" s="116" t="s">
        <v>79</v>
      </c>
      <c r="Z13" s="116" t="s">
        <v>80</v>
      </c>
      <c r="AA13" s="116" t="s">
        <v>81</v>
      </c>
      <c r="AB13" s="322" t="s">
        <v>82</v>
      </c>
    </row>
    <row r="14" spans="1:35" ht="13.9" customHeight="1" thickTop="1" x14ac:dyDescent="0.2">
      <c r="C14" s="1680" t="s">
        <v>63</v>
      </c>
      <c r="D14" s="427"/>
      <c r="E14" s="413"/>
      <c r="F14" s="413"/>
      <c r="G14" s="428"/>
      <c r="H14" s="428"/>
      <c r="I14" s="402"/>
      <c r="J14" s="402"/>
      <c r="K14" s="402"/>
      <c r="L14" s="403"/>
      <c r="M14" s="404"/>
      <c r="N14" s="405"/>
      <c r="O14" s="405"/>
      <c r="P14" s="405"/>
      <c r="Q14" s="405"/>
      <c r="R14" s="405"/>
      <c r="V14" s="403"/>
      <c r="W14" s="406"/>
      <c r="AA14" s="407"/>
      <c r="AB14" s="407"/>
      <c r="AC14" s="407"/>
      <c r="AD14" s="407"/>
      <c r="AE14" s="407"/>
    </row>
    <row r="15" spans="1:35" ht="14.45" customHeight="1" x14ac:dyDescent="0.2">
      <c r="A15" s="408" t="s">
        <v>64</v>
      </c>
      <c r="B15" s="429">
        <v>2403</v>
      </c>
      <c r="C15" s="426" t="s">
        <v>249</v>
      </c>
      <c r="D15" s="430"/>
      <c r="E15" s="410"/>
      <c r="F15" s="410"/>
      <c r="G15" s="410"/>
      <c r="H15" s="410"/>
      <c r="I15" s="402"/>
      <c r="J15" s="402"/>
      <c r="K15" s="402"/>
      <c r="L15" s="403"/>
      <c r="M15" s="404"/>
      <c r="N15" s="405"/>
      <c r="O15" s="405"/>
      <c r="P15" s="405"/>
      <c r="Q15" s="405"/>
      <c r="R15" s="405"/>
      <c r="V15" s="403"/>
      <c r="W15" s="406"/>
      <c r="AA15" s="407"/>
      <c r="AB15" s="407"/>
      <c r="AC15" s="407"/>
      <c r="AD15" s="407"/>
      <c r="AE15" s="407"/>
    </row>
    <row r="16" spans="1:35" s="405" customFormat="1" ht="27" customHeight="1" x14ac:dyDescent="0.2">
      <c r="A16" s="436"/>
      <c r="B16" s="446">
        <v>0.10100000000000001</v>
      </c>
      <c r="C16" s="447" t="s">
        <v>251</v>
      </c>
      <c r="D16" s="441"/>
      <c r="E16" s="440"/>
      <c r="F16" s="440"/>
      <c r="G16" s="440"/>
      <c r="H16" s="440"/>
      <c r="I16" s="402"/>
      <c r="J16" s="402"/>
      <c r="K16" s="402"/>
      <c r="M16" s="404"/>
      <c r="V16" s="403"/>
      <c r="W16" s="406"/>
      <c r="AA16" s="407"/>
      <c r="AB16" s="407"/>
      <c r="AC16" s="407"/>
      <c r="AD16" s="407"/>
      <c r="AE16" s="407"/>
      <c r="AF16" s="407"/>
      <c r="AG16" s="407"/>
      <c r="AH16" s="407"/>
      <c r="AI16" s="407"/>
    </row>
    <row r="17" spans="1:35" s="405" customFormat="1" ht="25.5" x14ac:dyDescent="0.2">
      <c r="A17" s="436"/>
      <c r="B17" s="448">
        <v>7</v>
      </c>
      <c r="C17" s="437" t="s">
        <v>136</v>
      </c>
      <c r="D17" s="444"/>
      <c r="E17" s="440"/>
      <c r="F17" s="439"/>
      <c r="G17" s="440"/>
      <c r="H17" s="440"/>
      <c r="I17" s="402"/>
      <c r="J17" s="402"/>
      <c r="K17" s="402"/>
      <c r="M17" s="404"/>
      <c r="V17" s="403"/>
      <c r="W17" s="406"/>
      <c r="AA17" s="407"/>
      <c r="AB17" s="407"/>
      <c r="AC17" s="407"/>
      <c r="AD17" s="407"/>
      <c r="AE17" s="407"/>
      <c r="AF17" s="407"/>
      <c r="AG17" s="407"/>
      <c r="AH17" s="407"/>
      <c r="AI17" s="407"/>
    </row>
    <row r="18" spans="1:35" s="405" customFormat="1" ht="15.6" customHeight="1" x14ac:dyDescent="0.25">
      <c r="A18" s="147" t="s">
        <v>627</v>
      </c>
      <c r="B18" s="449" t="s">
        <v>649</v>
      </c>
      <c r="C18" s="1645" t="s">
        <v>829</v>
      </c>
      <c r="D18" s="382"/>
      <c r="E18" s="380">
        <v>300</v>
      </c>
      <c r="F18" s="382">
        <v>0</v>
      </c>
      <c r="G18" s="380">
        <f t="shared" ref="G18:G19" si="0">SUM(E18:F18)</f>
        <v>300</v>
      </c>
      <c r="H18" s="439" t="s">
        <v>620</v>
      </c>
      <c r="I18" s="1907"/>
      <c r="J18" s="1907"/>
      <c r="K18" s="1907"/>
      <c r="L18" s="1908"/>
      <c r="M18" s="1909"/>
      <c r="S18" s="405" t="s">
        <v>116</v>
      </c>
      <c r="T18" s="405" t="s">
        <v>119</v>
      </c>
      <c r="U18" s="405" t="s">
        <v>117</v>
      </c>
      <c r="V18" s="403">
        <v>100</v>
      </c>
      <c r="W18" s="406" t="s">
        <v>250</v>
      </c>
      <c r="AA18" s="407"/>
      <c r="AB18" s="407"/>
      <c r="AC18" s="407"/>
      <c r="AD18" s="407"/>
      <c r="AE18" s="407"/>
      <c r="AF18" s="407"/>
      <c r="AG18" s="407"/>
      <c r="AH18" s="407"/>
      <c r="AI18" s="407"/>
    </row>
    <row r="19" spans="1:35" s="405" customFormat="1" ht="38.25" x14ac:dyDescent="0.25">
      <c r="A19" s="147" t="s">
        <v>627</v>
      </c>
      <c r="B19" s="147" t="s">
        <v>650</v>
      </c>
      <c r="C19" s="453" t="s">
        <v>851</v>
      </c>
      <c r="D19" s="382"/>
      <c r="E19" s="380">
        <v>60</v>
      </c>
      <c r="F19" s="382">
        <v>0</v>
      </c>
      <c r="G19" s="380">
        <f t="shared" si="0"/>
        <v>60</v>
      </c>
      <c r="H19" s="439" t="s">
        <v>620</v>
      </c>
      <c r="I19" s="1907"/>
      <c r="J19" s="1907"/>
      <c r="K19" s="1907"/>
      <c r="L19" s="1908"/>
      <c r="M19" s="1909"/>
      <c r="S19" s="405" t="s">
        <v>116</v>
      </c>
      <c r="T19" s="405" t="s">
        <v>119</v>
      </c>
      <c r="U19" s="405" t="s">
        <v>117</v>
      </c>
      <c r="V19" s="403">
        <v>100</v>
      </c>
      <c r="W19" s="406" t="s">
        <v>250</v>
      </c>
      <c r="AA19" s="407"/>
      <c r="AB19" s="407"/>
      <c r="AC19" s="407"/>
      <c r="AD19" s="407"/>
      <c r="AE19" s="407"/>
      <c r="AF19" s="407"/>
      <c r="AG19" s="407"/>
      <c r="AH19" s="407"/>
      <c r="AI19" s="407"/>
    </row>
    <row r="20" spans="1:35" s="405" customFormat="1" ht="27" customHeight="1" x14ac:dyDescent="0.2">
      <c r="A20" s="436" t="s">
        <v>60</v>
      </c>
      <c r="B20" s="448">
        <v>7</v>
      </c>
      <c r="C20" s="437" t="s">
        <v>136</v>
      </c>
      <c r="D20" s="444"/>
      <c r="E20" s="438">
        <f>SUM(E18:E19)</f>
        <v>360</v>
      </c>
      <c r="F20" s="1273">
        <f t="shared" ref="F20:G20" si="1">SUM(F18:F19)</f>
        <v>0</v>
      </c>
      <c r="G20" s="438">
        <f t="shared" si="1"/>
        <v>360</v>
      </c>
      <c r="H20" s="439"/>
      <c r="I20" s="402"/>
      <c r="J20" s="402"/>
      <c r="K20" s="402"/>
      <c r="M20" s="404"/>
      <c r="V20" s="403"/>
      <c r="W20" s="406"/>
      <c r="AA20" s="407"/>
      <c r="AB20" s="407"/>
      <c r="AC20" s="407"/>
      <c r="AD20" s="407"/>
      <c r="AE20" s="407"/>
      <c r="AF20" s="407"/>
      <c r="AG20" s="407"/>
      <c r="AH20" s="407"/>
      <c r="AI20" s="407"/>
    </row>
    <row r="21" spans="1:35" s="405" customFormat="1" ht="25.5" x14ac:dyDescent="0.2">
      <c r="A21" s="436" t="s">
        <v>60</v>
      </c>
      <c r="B21" s="446">
        <v>0.10100000000000001</v>
      </c>
      <c r="C21" s="447" t="s">
        <v>251</v>
      </c>
      <c r="D21" s="439"/>
      <c r="E21" s="438">
        <f>E20</f>
        <v>360</v>
      </c>
      <c r="F21" s="1273">
        <f t="shared" ref="F21:G21" si="2">F20</f>
        <v>0</v>
      </c>
      <c r="G21" s="438">
        <f t="shared" si="2"/>
        <v>360</v>
      </c>
      <c r="H21" s="439"/>
      <c r="I21" s="402"/>
      <c r="J21" s="402"/>
      <c r="K21" s="402"/>
      <c r="M21" s="404"/>
      <c r="V21" s="403"/>
      <c r="W21" s="406"/>
      <c r="AA21" s="407"/>
      <c r="AB21" s="407"/>
      <c r="AC21" s="407"/>
      <c r="AD21" s="407"/>
      <c r="AE21" s="407"/>
      <c r="AF21" s="407"/>
      <c r="AG21" s="407"/>
      <c r="AH21" s="407"/>
      <c r="AI21" s="407"/>
    </row>
    <row r="22" spans="1:35" s="405" customFormat="1" ht="7.9" customHeight="1" x14ac:dyDescent="0.2">
      <c r="A22" s="436"/>
      <c r="B22" s="446"/>
      <c r="C22" s="447"/>
      <c r="D22" s="439"/>
      <c r="E22" s="439"/>
      <c r="F22" s="1254"/>
      <c r="G22" s="439"/>
      <c r="H22" s="439"/>
      <c r="I22" s="402"/>
      <c r="J22" s="402"/>
      <c r="K22" s="402"/>
      <c r="M22" s="404"/>
      <c r="V22" s="403"/>
      <c r="W22" s="406"/>
      <c r="AA22" s="407"/>
      <c r="AB22" s="407"/>
      <c r="AC22" s="407"/>
      <c r="AD22" s="407"/>
      <c r="AE22" s="407"/>
      <c r="AF22" s="407"/>
      <c r="AG22" s="407"/>
      <c r="AH22" s="407"/>
      <c r="AI22" s="407"/>
    </row>
    <row r="23" spans="1:35" s="405" customFormat="1" ht="13.35" customHeight="1" x14ac:dyDescent="0.2">
      <c r="A23" s="436"/>
      <c r="B23" s="446">
        <v>0.10299999999999999</v>
      </c>
      <c r="C23" s="447" t="s">
        <v>256</v>
      </c>
      <c r="D23" s="441"/>
      <c r="E23" s="434"/>
      <c r="F23" s="434"/>
      <c r="G23" s="434"/>
      <c r="H23" s="434"/>
      <c r="I23" s="402"/>
      <c r="J23" s="402"/>
      <c r="K23" s="402"/>
      <c r="M23" s="404"/>
      <c r="V23" s="403"/>
      <c r="W23" s="406"/>
      <c r="AA23" s="407"/>
      <c r="AB23" s="407"/>
      <c r="AC23" s="407"/>
      <c r="AD23" s="407"/>
      <c r="AE23" s="407"/>
      <c r="AF23" s="407"/>
      <c r="AG23" s="407"/>
      <c r="AH23" s="407"/>
      <c r="AI23" s="407"/>
    </row>
    <row r="24" spans="1:35" s="405" customFormat="1" ht="28.15" customHeight="1" x14ac:dyDescent="0.2">
      <c r="A24" s="436"/>
      <c r="B24" s="1681">
        <v>8</v>
      </c>
      <c r="C24" s="437" t="s">
        <v>253</v>
      </c>
      <c r="D24" s="440"/>
      <c r="E24" s="440"/>
      <c r="F24" s="440"/>
      <c r="G24" s="440"/>
      <c r="H24" s="440"/>
      <c r="I24" s="402"/>
      <c r="J24" s="402"/>
      <c r="K24" s="402"/>
      <c r="M24" s="404"/>
      <c r="V24" s="403"/>
      <c r="W24" s="406"/>
      <c r="AA24" s="407"/>
      <c r="AB24" s="407"/>
      <c r="AC24" s="407"/>
      <c r="AD24" s="407"/>
      <c r="AE24" s="407"/>
      <c r="AF24" s="407"/>
      <c r="AG24" s="407"/>
      <c r="AH24" s="407"/>
      <c r="AI24" s="407"/>
    </row>
    <row r="25" spans="1:35" s="405" customFormat="1" ht="25.5" x14ac:dyDescent="0.2">
      <c r="A25" s="449" t="s">
        <v>627</v>
      </c>
      <c r="B25" s="449" t="s">
        <v>651</v>
      </c>
      <c r="C25" s="459" t="s">
        <v>652</v>
      </c>
      <c r="D25" s="444"/>
      <c r="E25" s="439">
        <f>290+200</f>
        <v>490</v>
      </c>
      <c r="F25" s="444">
        <v>0</v>
      </c>
      <c r="G25" s="439">
        <f>SUM(E25:F25)</f>
        <v>490</v>
      </c>
      <c r="H25" s="439" t="s">
        <v>620</v>
      </c>
      <c r="I25" s="1907"/>
      <c r="J25" s="1907"/>
      <c r="K25" s="1907"/>
      <c r="L25" s="1907"/>
      <c r="M25" s="1907"/>
      <c r="S25" s="405" t="s">
        <v>116</v>
      </c>
      <c r="T25" s="405" t="s">
        <v>119</v>
      </c>
      <c r="U25" s="405" t="s">
        <v>117</v>
      </c>
      <c r="V25" s="403">
        <v>100</v>
      </c>
      <c r="W25" s="406" t="s">
        <v>250</v>
      </c>
      <c r="AA25" s="407"/>
      <c r="AB25" s="407"/>
      <c r="AC25" s="407"/>
      <c r="AD25" s="407"/>
      <c r="AE25" s="407"/>
      <c r="AF25" s="407"/>
      <c r="AG25" s="407"/>
      <c r="AH25" s="407"/>
      <c r="AI25" s="407"/>
    </row>
    <row r="26" spans="1:35" s="405" customFormat="1" ht="28.9" customHeight="1" x14ac:dyDescent="0.2">
      <c r="A26" s="1682" t="s">
        <v>60</v>
      </c>
      <c r="B26" s="1691">
        <v>8</v>
      </c>
      <c r="C26" s="1690" t="s">
        <v>253</v>
      </c>
      <c r="D26" s="452"/>
      <c r="E26" s="438">
        <f>SUM(E25:E25)</f>
        <v>490</v>
      </c>
      <c r="F26" s="1273">
        <f t="shared" ref="F26:G26" si="3">SUM(F25:F25)</f>
        <v>0</v>
      </c>
      <c r="G26" s="438">
        <f t="shared" si="3"/>
        <v>490</v>
      </c>
      <c r="H26" s="439"/>
      <c r="I26" s="402"/>
      <c r="J26" s="402"/>
      <c r="K26" s="402"/>
      <c r="M26" s="404"/>
      <c r="V26" s="403"/>
      <c r="W26" s="406"/>
      <c r="AA26" s="407"/>
      <c r="AB26" s="407"/>
      <c r="AC26" s="407"/>
      <c r="AD26" s="407"/>
      <c r="AE26" s="407"/>
      <c r="AF26" s="407"/>
      <c r="AG26" s="407"/>
      <c r="AH26" s="407"/>
      <c r="AI26" s="407"/>
    </row>
    <row r="27" spans="1:35" s="405" customFormat="1" ht="7.15" customHeight="1" x14ac:dyDescent="0.2">
      <c r="A27" s="436"/>
      <c r="B27" s="446"/>
      <c r="C27" s="447"/>
      <c r="D27" s="441"/>
      <c r="E27" s="434"/>
      <c r="F27" s="434"/>
      <c r="G27" s="434"/>
      <c r="H27" s="434"/>
      <c r="I27" s="402"/>
      <c r="J27" s="402"/>
      <c r="K27" s="402"/>
      <c r="M27" s="404"/>
      <c r="V27" s="403"/>
      <c r="W27" s="406"/>
      <c r="AA27" s="407"/>
      <c r="AB27" s="407"/>
      <c r="AC27" s="407"/>
      <c r="AD27" s="407"/>
      <c r="AE27" s="407"/>
      <c r="AF27" s="407"/>
      <c r="AG27" s="407"/>
      <c r="AH27" s="407"/>
      <c r="AI27" s="407"/>
    </row>
    <row r="28" spans="1:35" s="405" customFormat="1" ht="13.35" customHeight="1" x14ac:dyDescent="0.2">
      <c r="A28" s="408"/>
      <c r="B28" s="409">
        <v>68</v>
      </c>
      <c r="C28" s="432" t="s">
        <v>259</v>
      </c>
      <c r="D28" s="441"/>
      <c r="E28" s="434"/>
      <c r="F28" s="434"/>
      <c r="G28" s="434"/>
      <c r="H28" s="434"/>
      <c r="I28" s="402"/>
      <c r="J28" s="402"/>
      <c r="K28" s="402"/>
      <c r="M28" s="404"/>
      <c r="V28" s="403"/>
      <c r="W28" s="406"/>
      <c r="AA28" s="407"/>
      <c r="AB28" s="407"/>
      <c r="AC28" s="407"/>
      <c r="AD28" s="407"/>
      <c r="AE28" s="407"/>
      <c r="AF28" s="407"/>
      <c r="AG28" s="407"/>
      <c r="AH28" s="407"/>
      <c r="AI28" s="407"/>
    </row>
    <row r="29" spans="1:35" s="405" customFormat="1" ht="13.35" customHeight="1" x14ac:dyDescent="0.2">
      <c r="A29" s="436"/>
      <c r="B29" s="449">
        <v>44</v>
      </c>
      <c r="C29" s="437" t="s">
        <v>67</v>
      </c>
      <c r="D29" s="441"/>
      <c r="E29" s="440"/>
      <c r="F29" s="440"/>
      <c r="G29" s="440"/>
      <c r="H29" s="440"/>
      <c r="I29" s="402"/>
      <c r="J29" s="402"/>
      <c r="K29" s="402"/>
      <c r="M29" s="404"/>
      <c r="V29" s="403"/>
      <c r="W29" s="406"/>
      <c r="AA29" s="407"/>
      <c r="AB29" s="407"/>
      <c r="AC29" s="407"/>
      <c r="AD29" s="407"/>
      <c r="AE29" s="407"/>
      <c r="AF29" s="407"/>
      <c r="AG29" s="407"/>
      <c r="AH29" s="407"/>
      <c r="AI29" s="407"/>
    </row>
    <row r="30" spans="1:35" s="405" customFormat="1" ht="25.5" x14ac:dyDescent="0.2">
      <c r="A30" s="436"/>
      <c r="B30" s="442" t="s">
        <v>260</v>
      </c>
      <c r="C30" s="459" t="s">
        <v>261</v>
      </c>
      <c r="D30" s="444"/>
      <c r="E30" s="439">
        <v>1</v>
      </c>
      <c r="F30" s="435">
        <v>0</v>
      </c>
      <c r="G30" s="439">
        <f>SUM(E30:F30)</f>
        <v>1</v>
      </c>
      <c r="H30" s="439" t="s">
        <v>622</v>
      </c>
      <c r="I30" s="460"/>
      <c r="J30" s="460"/>
      <c r="K30" s="461"/>
      <c r="L30" s="403"/>
      <c r="M30" s="404"/>
      <c r="S30" s="405" t="s">
        <v>116</v>
      </c>
      <c r="T30" s="405" t="s">
        <v>119</v>
      </c>
      <c r="U30" s="405" t="s">
        <v>117</v>
      </c>
      <c r="V30" s="403">
        <v>100</v>
      </c>
      <c r="W30" s="406" t="s">
        <v>250</v>
      </c>
      <c r="AA30" s="407"/>
      <c r="AB30" s="407"/>
      <c r="AC30" s="407"/>
      <c r="AD30" s="407"/>
      <c r="AE30" s="407"/>
      <c r="AF30" s="407"/>
      <c r="AG30" s="407"/>
      <c r="AH30" s="407"/>
      <c r="AI30" s="407"/>
    </row>
    <row r="31" spans="1:35" s="405" customFormat="1" ht="13.7" customHeight="1" x14ac:dyDescent="0.2">
      <c r="A31" s="436" t="s">
        <v>60</v>
      </c>
      <c r="B31" s="449">
        <v>44</v>
      </c>
      <c r="C31" s="1324" t="s">
        <v>67</v>
      </c>
      <c r="D31" s="440"/>
      <c r="E31" s="462">
        <f>SUM(E30:E30)</f>
        <v>1</v>
      </c>
      <c r="F31" s="1273">
        <f>SUM(F30:F30)</f>
        <v>0</v>
      </c>
      <c r="G31" s="462">
        <f>SUM(G30:G30)</f>
        <v>1</v>
      </c>
      <c r="H31" s="440"/>
      <c r="I31" s="402"/>
      <c r="J31" s="402"/>
      <c r="K31" s="402"/>
      <c r="M31" s="404"/>
      <c r="V31" s="403"/>
      <c r="W31" s="406"/>
      <c r="AA31" s="407"/>
      <c r="AB31" s="407"/>
      <c r="AC31" s="407"/>
      <c r="AD31" s="407"/>
      <c r="AE31" s="407"/>
      <c r="AF31" s="407"/>
      <c r="AG31" s="407"/>
      <c r="AH31" s="407"/>
      <c r="AI31" s="407"/>
    </row>
    <row r="32" spans="1:35" s="405" customFormat="1" ht="13.5" customHeight="1" x14ac:dyDescent="0.2">
      <c r="A32" s="436" t="s">
        <v>60</v>
      </c>
      <c r="B32" s="449">
        <v>68</v>
      </c>
      <c r="C32" s="437" t="s">
        <v>259</v>
      </c>
      <c r="D32" s="440"/>
      <c r="E32" s="462">
        <f>E31</f>
        <v>1</v>
      </c>
      <c r="F32" s="1273">
        <f t="shared" ref="F32:G32" si="4">F31</f>
        <v>0</v>
      </c>
      <c r="G32" s="462">
        <f t="shared" si="4"/>
        <v>1</v>
      </c>
      <c r="H32" s="440"/>
      <c r="I32" s="402"/>
      <c r="J32" s="402"/>
      <c r="K32" s="402"/>
      <c r="M32" s="404"/>
      <c r="V32" s="403"/>
      <c r="W32" s="406"/>
      <c r="AA32" s="407"/>
      <c r="AB32" s="407"/>
      <c r="AC32" s="407"/>
      <c r="AD32" s="407"/>
      <c r="AE32" s="407"/>
      <c r="AF32" s="407"/>
      <c r="AG32" s="407"/>
      <c r="AH32" s="407"/>
      <c r="AI32" s="407"/>
    </row>
    <row r="33" spans="1:35" s="405" customFormat="1" ht="13.5" customHeight="1" x14ac:dyDescent="0.2">
      <c r="A33" s="436" t="s">
        <v>60</v>
      </c>
      <c r="B33" s="464">
        <v>0.10299999999999999</v>
      </c>
      <c r="C33" s="447" t="s">
        <v>256</v>
      </c>
      <c r="D33" s="439"/>
      <c r="E33" s="438">
        <f>E32+E26</f>
        <v>491</v>
      </c>
      <c r="F33" s="1273">
        <f t="shared" ref="F33:G33" si="5">F32+F26</f>
        <v>0</v>
      </c>
      <c r="G33" s="438">
        <f t="shared" si="5"/>
        <v>491</v>
      </c>
      <c r="H33" s="439"/>
      <c r="I33" s="402"/>
      <c r="J33" s="402"/>
      <c r="K33" s="402"/>
      <c r="M33" s="404"/>
      <c r="V33" s="403"/>
      <c r="W33" s="406"/>
      <c r="AA33" s="407"/>
      <c r="AB33" s="407"/>
      <c r="AC33" s="407"/>
      <c r="AD33" s="407"/>
      <c r="AE33" s="407"/>
      <c r="AF33" s="407"/>
      <c r="AG33" s="407"/>
      <c r="AH33" s="407"/>
      <c r="AI33" s="407"/>
    </row>
    <row r="34" spans="1:35" s="405" customFormat="1" ht="4.9000000000000004" customHeight="1" x14ac:dyDescent="0.2">
      <c r="A34" s="436"/>
      <c r="B34" s="458"/>
      <c r="C34" s="447"/>
      <c r="D34" s="441"/>
      <c r="E34" s="440"/>
      <c r="F34" s="440"/>
      <c r="G34" s="440"/>
      <c r="H34" s="440"/>
      <c r="I34" s="402"/>
      <c r="J34" s="402"/>
      <c r="K34" s="402"/>
      <c r="M34" s="404"/>
      <c r="O34" s="443"/>
      <c r="V34" s="403"/>
      <c r="W34" s="406"/>
      <c r="AA34" s="407"/>
      <c r="AB34" s="407"/>
      <c r="AC34" s="407"/>
      <c r="AD34" s="407"/>
      <c r="AE34" s="407"/>
      <c r="AF34" s="407"/>
      <c r="AG34" s="407"/>
      <c r="AH34" s="407"/>
      <c r="AI34" s="407"/>
    </row>
    <row r="35" spans="1:35" s="405" customFormat="1" ht="14.1" customHeight="1" x14ac:dyDescent="0.2">
      <c r="A35" s="436"/>
      <c r="B35" s="464">
        <v>0.105</v>
      </c>
      <c r="C35" s="447" t="s">
        <v>262</v>
      </c>
      <c r="D35" s="441"/>
      <c r="E35" s="434"/>
      <c r="F35" s="434"/>
      <c r="G35" s="434"/>
      <c r="H35" s="434"/>
      <c r="I35" s="402"/>
      <c r="J35" s="402"/>
      <c r="K35" s="402"/>
      <c r="M35" s="404"/>
      <c r="V35" s="403"/>
      <c r="W35" s="406"/>
      <c r="AA35" s="407"/>
      <c r="AB35" s="407"/>
      <c r="AC35" s="407"/>
      <c r="AD35" s="407"/>
      <c r="AE35" s="407"/>
      <c r="AF35" s="407"/>
      <c r="AG35" s="407"/>
      <c r="AH35" s="407"/>
      <c r="AI35" s="407"/>
    </row>
    <row r="36" spans="1:35" s="405" customFormat="1" ht="27.75" customHeight="1" x14ac:dyDescent="0.2">
      <c r="A36" s="1687"/>
      <c r="B36" s="1681">
        <v>8</v>
      </c>
      <c r="C36" s="437" t="s">
        <v>253</v>
      </c>
      <c r="D36" s="441"/>
      <c r="E36" s="434"/>
      <c r="F36" s="434"/>
      <c r="G36" s="434"/>
      <c r="H36" s="434"/>
      <c r="I36" s="402"/>
      <c r="J36" s="402"/>
      <c r="K36" s="402"/>
      <c r="M36" s="404"/>
      <c r="V36" s="403"/>
      <c r="W36" s="406"/>
      <c r="AA36" s="407"/>
      <c r="AB36" s="407"/>
      <c r="AC36" s="407"/>
      <c r="AD36" s="407"/>
      <c r="AE36" s="407"/>
      <c r="AF36" s="407"/>
      <c r="AG36" s="407"/>
      <c r="AH36" s="407"/>
      <c r="AI36" s="407"/>
    </row>
    <row r="37" spans="1:35" s="405" customFormat="1" ht="41.45" customHeight="1" x14ac:dyDescent="0.2">
      <c r="A37" s="409" t="s">
        <v>627</v>
      </c>
      <c r="B37" s="449" t="s">
        <v>263</v>
      </c>
      <c r="C37" s="1890" t="s">
        <v>654</v>
      </c>
      <c r="D37" s="441"/>
      <c r="E37" s="434">
        <v>102</v>
      </c>
      <c r="F37" s="1276">
        <v>0</v>
      </c>
      <c r="G37" s="456">
        <f>SUM(E37:F37)</f>
        <v>102</v>
      </c>
      <c r="H37" s="439" t="s">
        <v>620</v>
      </c>
      <c r="I37" s="1907"/>
      <c r="J37" s="1907"/>
      <c r="K37" s="1907"/>
      <c r="L37" s="1907"/>
      <c r="M37" s="1907"/>
      <c r="S37" s="405" t="s">
        <v>116</v>
      </c>
      <c r="T37" s="405" t="s">
        <v>119</v>
      </c>
      <c r="U37" s="405" t="s">
        <v>117</v>
      </c>
      <c r="V37" s="403">
        <v>100</v>
      </c>
      <c r="W37" s="406" t="s">
        <v>250</v>
      </c>
      <c r="AA37" s="407"/>
      <c r="AB37" s="407"/>
      <c r="AC37" s="407"/>
      <c r="AD37" s="407"/>
      <c r="AE37" s="407"/>
      <c r="AF37" s="407"/>
      <c r="AG37" s="407"/>
      <c r="AH37" s="407"/>
      <c r="AI37" s="407"/>
    </row>
    <row r="38" spans="1:35" s="405" customFormat="1" ht="28.15" customHeight="1" x14ac:dyDescent="0.2">
      <c r="A38" s="436" t="s">
        <v>60</v>
      </c>
      <c r="B38" s="448">
        <v>8</v>
      </c>
      <c r="C38" s="437" t="s">
        <v>253</v>
      </c>
      <c r="D38" s="441"/>
      <c r="E38" s="462">
        <f>E37</f>
        <v>102</v>
      </c>
      <c r="F38" s="1273">
        <f>F37</f>
        <v>0</v>
      </c>
      <c r="G38" s="462">
        <f>G37</f>
        <v>102</v>
      </c>
      <c r="H38" s="434"/>
      <c r="I38" s="402"/>
      <c r="J38" s="402"/>
      <c r="K38" s="402"/>
      <c r="M38" s="404"/>
      <c r="V38" s="403"/>
      <c r="W38" s="406"/>
      <c r="AA38" s="407"/>
      <c r="AB38" s="407"/>
      <c r="AC38" s="407"/>
      <c r="AD38" s="407"/>
      <c r="AE38" s="407"/>
      <c r="AF38" s="407"/>
      <c r="AG38" s="407"/>
      <c r="AH38" s="407"/>
      <c r="AI38" s="407"/>
    </row>
    <row r="39" spans="1:35" s="405" customFormat="1" ht="14.45" customHeight="1" x14ac:dyDescent="0.2">
      <c r="A39" s="436" t="s">
        <v>60</v>
      </c>
      <c r="B39" s="464">
        <v>0.105</v>
      </c>
      <c r="C39" s="447" t="s">
        <v>262</v>
      </c>
      <c r="D39" s="439"/>
      <c r="E39" s="438">
        <f>E38</f>
        <v>102</v>
      </c>
      <c r="F39" s="1273">
        <f t="shared" ref="F39:G39" si="6">F38</f>
        <v>0</v>
      </c>
      <c r="G39" s="438">
        <f t="shared" si="6"/>
        <v>102</v>
      </c>
      <c r="H39" s="439"/>
      <c r="I39" s="402"/>
      <c r="J39" s="402"/>
      <c r="K39" s="402"/>
      <c r="M39" s="404"/>
      <c r="V39" s="403"/>
      <c r="W39" s="406"/>
      <c r="AA39" s="407"/>
      <c r="AB39" s="407"/>
      <c r="AC39" s="407"/>
      <c r="AD39" s="407"/>
      <c r="AE39" s="407"/>
      <c r="AF39" s="407"/>
      <c r="AG39" s="407"/>
      <c r="AH39" s="407"/>
      <c r="AI39" s="407"/>
    </row>
    <row r="40" spans="1:35" s="405" customFormat="1" ht="8.4499999999999993" customHeight="1" x14ac:dyDescent="0.2">
      <c r="A40" s="436"/>
      <c r="B40" s="458"/>
      <c r="C40" s="447"/>
      <c r="D40" s="463"/>
      <c r="E40" s="440"/>
      <c r="F40" s="440"/>
      <c r="G40" s="440"/>
      <c r="H40" s="440"/>
      <c r="I40" s="402"/>
      <c r="J40" s="402"/>
      <c r="K40" s="402"/>
      <c r="M40" s="404"/>
      <c r="V40" s="403"/>
      <c r="W40" s="406"/>
      <c r="AA40" s="407"/>
      <c r="AB40" s="407"/>
      <c r="AC40" s="407"/>
      <c r="AD40" s="407"/>
      <c r="AE40" s="407"/>
      <c r="AF40" s="407"/>
      <c r="AG40" s="407"/>
      <c r="AH40" s="407"/>
      <c r="AI40" s="407"/>
    </row>
    <row r="41" spans="1:35" s="405" customFormat="1" ht="13.35" customHeight="1" x14ac:dyDescent="0.2">
      <c r="A41" s="408"/>
      <c r="B41" s="464">
        <v>0.107</v>
      </c>
      <c r="C41" s="426" t="s">
        <v>264</v>
      </c>
      <c r="D41" s="441"/>
      <c r="E41" s="440"/>
      <c r="F41" s="440"/>
      <c r="G41" s="440"/>
      <c r="H41" s="440"/>
      <c r="I41" s="402"/>
      <c r="J41" s="402"/>
      <c r="K41" s="402"/>
      <c r="M41" s="404"/>
      <c r="V41" s="403"/>
      <c r="W41" s="406"/>
      <c r="AA41" s="407"/>
      <c r="AB41" s="407"/>
      <c r="AC41" s="407"/>
      <c r="AD41" s="407"/>
      <c r="AE41" s="407"/>
      <c r="AF41" s="407"/>
      <c r="AG41" s="407"/>
      <c r="AH41" s="407"/>
      <c r="AI41" s="407"/>
    </row>
    <row r="42" spans="1:35" s="405" customFormat="1" ht="25.5" x14ac:dyDescent="0.2">
      <c r="A42" s="436"/>
      <c r="B42" s="448">
        <v>8</v>
      </c>
      <c r="C42" s="437" t="s">
        <v>253</v>
      </c>
      <c r="D42" s="440"/>
      <c r="E42" s="440"/>
      <c r="F42" s="440"/>
      <c r="G42" s="440"/>
      <c r="H42" s="440"/>
      <c r="I42" s="402"/>
      <c r="J42" s="402"/>
      <c r="K42" s="402"/>
      <c r="M42" s="404"/>
      <c r="V42" s="403"/>
      <c r="W42" s="406"/>
      <c r="AA42" s="407"/>
      <c r="AB42" s="407"/>
      <c r="AC42" s="407"/>
      <c r="AD42" s="407"/>
      <c r="AE42" s="407"/>
      <c r="AF42" s="407"/>
      <c r="AG42" s="407"/>
      <c r="AH42" s="407"/>
      <c r="AI42" s="407"/>
    </row>
    <row r="43" spans="1:35" s="405" customFormat="1" ht="27.75" customHeight="1" x14ac:dyDescent="0.2">
      <c r="A43" s="449" t="s">
        <v>627</v>
      </c>
      <c r="B43" s="442" t="s">
        <v>257</v>
      </c>
      <c r="C43" s="1890" t="s">
        <v>653</v>
      </c>
      <c r="D43" s="444"/>
      <c r="E43" s="451">
        <v>503</v>
      </c>
      <c r="F43" s="1274">
        <v>0</v>
      </c>
      <c r="G43" s="451">
        <f>SUM(E43:E43)</f>
        <v>503</v>
      </c>
      <c r="H43" s="439" t="s">
        <v>620</v>
      </c>
      <c r="I43" s="1907"/>
      <c r="J43" s="1907"/>
      <c r="K43" s="1907"/>
      <c r="L43" s="1907"/>
      <c r="M43" s="1907"/>
      <c r="S43" s="405" t="s">
        <v>116</v>
      </c>
      <c r="T43" s="405" t="s">
        <v>119</v>
      </c>
      <c r="U43" s="405" t="s">
        <v>117</v>
      </c>
      <c r="V43" s="403">
        <v>100</v>
      </c>
      <c r="W43" s="406" t="s">
        <v>250</v>
      </c>
      <c r="AA43" s="407"/>
      <c r="AB43" s="407"/>
      <c r="AC43" s="407"/>
      <c r="AD43" s="407"/>
      <c r="AE43" s="407"/>
      <c r="AF43" s="407"/>
      <c r="AG43" s="407"/>
      <c r="AH43" s="407"/>
      <c r="AI43" s="407"/>
    </row>
    <row r="44" spans="1:35" s="405" customFormat="1" ht="25.5" x14ac:dyDescent="0.2">
      <c r="A44" s="436" t="s">
        <v>60</v>
      </c>
      <c r="B44" s="448">
        <v>8</v>
      </c>
      <c r="C44" s="437" t="s">
        <v>253</v>
      </c>
      <c r="D44" s="444"/>
      <c r="E44" s="451">
        <f>SUM(E43:E43)</f>
        <v>503</v>
      </c>
      <c r="F44" s="1274">
        <f>SUM(F43:F43)</f>
        <v>0</v>
      </c>
      <c r="G44" s="451">
        <f>SUM(G43:G43)</f>
        <v>503</v>
      </c>
      <c r="H44" s="439"/>
      <c r="I44" s="402"/>
      <c r="J44" s="402"/>
      <c r="K44" s="402"/>
      <c r="M44" s="404"/>
      <c r="V44" s="403"/>
      <c r="W44" s="406"/>
      <c r="AA44" s="407"/>
      <c r="AB44" s="407"/>
      <c r="AC44" s="407"/>
      <c r="AD44" s="407"/>
      <c r="AE44" s="407"/>
      <c r="AF44" s="407"/>
      <c r="AG44" s="407"/>
      <c r="AH44" s="407"/>
      <c r="AI44" s="407"/>
    </row>
    <row r="45" spans="1:35" s="405" customFormat="1" ht="15" customHeight="1" x14ac:dyDescent="0.2">
      <c r="A45" s="436" t="s">
        <v>60</v>
      </c>
      <c r="B45" s="464">
        <v>0.107</v>
      </c>
      <c r="C45" s="447" t="s">
        <v>264</v>
      </c>
      <c r="D45" s="439"/>
      <c r="E45" s="438">
        <f>E44</f>
        <v>503</v>
      </c>
      <c r="F45" s="1273">
        <f t="shared" ref="F45:G45" si="7">F44</f>
        <v>0</v>
      </c>
      <c r="G45" s="438">
        <f t="shared" si="7"/>
        <v>503</v>
      </c>
      <c r="H45" s="439"/>
      <c r="I45" s="402"/>
      <c r="J45" s="402"/>
      <c r="K45" s="402"/>
      <c r="M45" s="404"/>
      <c r="V45" s="403"/>
      <c r="W45" s="406"/>
      <c r="AA45" s="407"/>
      <c r="AB45" s="407"/>
      <c r="AC45" s="407"/>
      <c r="AD45" s="407"/>
      <c r="AE45" s="407"/>
      <c r="AF45" s="407"/>
      <c r="AG45" s="407"/>
      <c r="AH45" s="407"/>
      <c r="AI45" s="407"/>
    </row>
    <row r="46" spans="1:35" s="405" customFormat="1" ht="6.6" customHeight="1" x14ac:dyDescent="0.2">
      <c r="A46" s="436"/>
      <c r="B46" s="458"/>
      <c r="C46" s="447"/>
      <c r="D46" s="441"/>
      <c r="E46" s="440"/>
      <c r="F46" s="440"/>
      <c r="G46" s="440"/>
      <c r="H46" s="440"/>
      <c r="I46" s="402"/>
      <c r="J46" s="402"/>
      <c r="K46" s="402"/>
      <c r="M46" s="404"/>
      <c r="V46" s="403"/>
      <c r="W46" s="406"/>
      <c r="AA46" s="407"/>
      <c r="AB46" s="407"/>
      <c r="AC46" s="407"/>
      <c r="AD46" s="407"/>
      <c r="AE46" s="407"/>
      <c r="AF46" s="407"/>
      <c r="AG46" s="407"/>
      <c r="AH46" s="407"/>
      <c r="AI46" s="407"/>
    </row>
    <row r="47" spans="1:35" s="405" customFormat="1" ht="13.9" customHeight="1" x14ac:dyDescent="0.2">
      <c r="A47" s="436"/>
      <c r="B47" s="464">
        <v>0.109</v>
      </c>
      <c r="C47" s="447" t="s">
        <v>265</v>
      </c>
      <c r="D47" s="441"/>
      <c r="E47" s="434"/>
      <c r="F47" s="434"/>
      <c r="G47" s="434"/>
      <c r="H47" s="434"/>
      <c r="I47" s="402"/>
      <c r="J47" s="402"/>
      <c r="K47" s="402"/>
      <c r="M47" s="404"/>
      <c r="V47" s="403"/>
      <c r="W47" s="406"/>
      <c r="AA47" s="407"/>
      <c r="AB47" s="407"/>
      <c r="AC47" s="407"/>
      <c r="AD47" s="407"/>
      <c r="AE47" s="407"/>
      <c r="AF47" s="407"/>
      <c r="AG47" s="407"/>
      <c r="AH47" s="407"/>
      <c r="AI47" s="407"/>
    </row>
    <row r="48" spans="1:35" s="405" customFormat="1" ht="25.5" x14ac:dyDescent="0.2">
      <c r="A48" s="436"/>
      <c r="B48" s="448">
        <v>8</v>
      </c>
      <c r="C48" s="437" t="s">
        <v>253</v>
      </c>
      <c r="D48" s="441"/>
      <c r="E48" s="440"/>
      <c r="F48" s="440"/>
      <c r="G48" s="440"/>
      <c r="H48" s="440"/>
      <c r="I48" s="402"/>
      <c r="J48" s="402"/>
      <c r="K48" s="402"/>
      <c r="M48" s="404"/>
      <c r="V48" s="403"/>
      <c r="W48" s="406"/>
      <c r="AA48" s="407"/>
      <c r="AB48" s="407"/>
      <c r="AC48" s="407"/>
      <c r="AD48" s="407"/>
      <c r="AE48" s="407"/>
      <c r="AF48" s="407"/>
      <c r="AG48" s="407"/>
      <c r="AH48" s="407"/>
      <c r="AI48" s="407"/>
    </row>
    <row r="49" spans="1:35" s="405" customFormat="1" ht="42" customHeight="1" x14ac:dyDescent="0.2">
      <c r="A49" s="1686" t="s">
        <v>627</v>
      </c>
      <c r="B49" s="1693" t="s">
        <v>263</v>
      </c>
      <c r="C49" s="1690" t="s">
        <v>850</v>
      </c>
      <c r="D49" s="452"/>
      <c r="E49" s="456">
        <v>85</v>
      </c>
      <c r="F49" s="1274">
        <v>0</v>
      </c>
      <c r="G49" s="456">
        <f>SUM(E49:F49)</f>
        <v>85</v>
      </c>
      <c r="H49" s="439" t="s">
        <v>620</v>
      </c>
      <c r="I49" s="1907"/>
      <c r="J49" s="1907"/>
      <c r="K49" s="1907"/>
      <c r="L49" s="1907"/>
      <c r="M49" s="1907"/>
      <c r="S49" s="405" t="s">
        <v>116</v>
      </c>
      <c r="T49" s="405" t="s">
        <v>119</v>
      </c>
      <c r="U49" s="405" t="s">
        <v>117</v>
      </c>
      <c r="V49" s="403">
        <v>100</v>
      </c>
      <c r="W49" s="406" t="s">
        <v>250</v>
      </c>
      <c r="AA49" s="407"/>
      <c r="AB49" s="407"/>
      <c r="AC49" s="407"/>
      <c r="AD49" s="407"/>
      <c r="AE49" s="407"/>
      <c r="AF49" s="407"/>
      <c r="AG49" s="407"/>
      <c r="AH49" s="407"/>
      <c r="AI49" s="407"/>
    </row>
    <row r="50" spans="1:35" s="405" customFormat="1" ht="25.5" x14ac:dyDescent="0.2">
      <c r="A50" s="436" t="s">
        <v>60</v>
      </c>
      <c r="B50" s="448">
        <v>8</v>
      </c>
      <c r="C50" s="1324" t="s">
        <v>253</v>
      </c>
      <c r="D50" s="444"/>
      <c r="E50" s="451">
        <f>E49</f>
        <v>85</v>
      </c>
      <c r="F50" s="1274">
        <f t="shared" ref="F50:G50" si="8">F49</f>
        <v>0</v>
      </c>
      <c r="G50" s="451">
        <f t="shared" si="8"/>
        <v>85</v>
      </c>
      <c r="H50" s="439"/>
      <c r="I50" s="402"/>
      <c r="J50" s="402"/>
      <c r="K50" s="402"/>
      <c r="M50" s="404"/>
      <c r="V50" s="403"/>
      <c r="W50" s="406"/>
      <c r="AA50" s="407"/>
      <c r="AB50" s="407"/>
      <c r="AC50" s="407"/>
      <c r="AD50" s="407"/>
      <c r="AE50" s="407"/>
      <c r="AF50" s="407"/>
      <c r="AG50" s="407"/>
      <c r="AH50" s="407"/>
      <c r="AI50" s="407"/>
    </row>
    <row r="51" spans="1:35" s="405" customFormat="1" ht="9" customHeight="1" x14ac:dyDescent="0.2">
      <c r="A51" s="436"/>
      <c r="B51" s="448"/>
      <c r="C51" s="437"/>
      <c r="D51" s="444"/>
      <c r="E51" s="439"/>
      <c r="F51" s="444"/>
      <c r="G51" s="439"/>
      <c r="H51" s="439"/>
      <c r="I51" s="402"/>
      <c r="J51" s="402"/>
      <c r="K51" s="402"/>
      <c r="M51" s="404"/>
      <c r="V51" s="403"/>
      <c r="W51" s="406"/>
      <c r="AA51" s="407"/>
      <c r="AB51" s="407"/>
      <c r="AC51" s="407"/>
      <c r="AD51" s="407"/>
      <c r="AE51" s="407"/>
      <c r="AF51" s="407"/>
      <c r="AG51" s="407"/>
      <c r="AH51" s="407"/>
      <c r="AI51" s="407"/>
    </row>
    <row r="52" spans="1:35" s="405" customFormat="1" ht="25.5" x14ac:dyDescent="0.2">
      <c r="A52" s="436"/>
      <c r="B52" s="449">
        <v>74</v>
      </c>
      <c r="C52" s="1766" t="s">
        <v>849</v>
      </c>
      <c r="D52" s="441"/>
      <c r="E52" s="434"/>
      <c r="F52" s="434"/>
      <c r="G52" s="434"/>
      <c r="H52" s="434"/>
      <c r="I52" s="402"/>
      <c r="J52" s="402"/>
      <c r="K52" s="402"/>
      <c r="M52" s="404"/>
      <c r="V52" s="403"/>
      <c r="W52" s="406"/>
      <c r="AA52" s="407"/>
      <c r="AB52" s="407"/>
      <c r="AC52" s="407"/>
      <c r="AD52" s="407"/>
      <c r="AE52" s="407"/>
      <c r="AF52" s="407"/>
      <c r="AG52" s="407"/>
      <c r="AH52" s="407"/>
      <c r="AI52" s="407"/>
    </row>
    <row r="53" spans="1:35" s="405" customFormat="1" ht="13.9" customHeight="1" x14ac:dyDescent="0.2">
      <c r="A53" s="436"/>
      <c r="B53" s="449">
        <v>44</v>
      </c>
      <c r="C53" s="437" t="s">
        <v>67</v>
      </c>
      <c r="D53" s="441"/>
      <c r="E53" s="434"/>
      <c r="F53" s="434"/>
      <c r="G53" s="434"/>
      <c r="H53" s="434"/>
      <c r="I53" s="402"/>
      <c r="J53" s="402"/>
      <c r="K53" s="402"/>
      <c r="M53" s="404"/>
      <c r="V53" s="403"/>
      <c r="W53" s="406"/>
      <c r="AA53" s="407"/>
      <c r="AB53" s="407"/>
      <c r="AC53" s="407"/>
      <c r="AD53" s="407"/>
      <c r="AE53" s="407"/>
      <c r="AF53" s="407"/>
      <c r="AG53" s="407"/>
      <c r="AH53" s="407"/>
      <c r="AI53" s="407"/>
    </row>
    <row r="54" spans="1:35" s="405" customFormat="1" ht="40.5" customHeight="1" x14ac:dyDescent="0.2">
      <c r="A54" s="449" t="s">
        <v>627</v>
      </c>
      <c r="B54" s="442" t="s">
        <v>655</v>
      </c>
      <c r="C54" s="1645" t="s">
        <v>656</v>
      </c>
      <c r="D54" s="444"/>
      <c r="E54" s="451">
        <v>1429</v>
      </c>
      <c r="F54" s="1274">
        <v>0</v>
      </c>
      <c r="G54" s="451">
        <f>SUM(E54:F54)</f>
        <v>1429</v>
      </c>
      <c r="H54" s="439" t="s">
        <v>620</v>
      </c>
      <c r="I54" s="1907"/>
      <c r="J54" s="1907"/>
      <c r="K54" s="1907"/>
      <c r="L54" s="1907"/>
      <c r="M54" s="1907"/>
      <c r="S54" s="405" t="s">
        <v>116</v>
      </c>
      <c r="T54" s="405" t="s">
        <v>119</v>
      </c>
      <c r="U54" s="405" t="s">
        <v>117</v>
      </c>
      <c r="V54" s="403">
        <v>100</v>
      </c>
      <c r="W54" s="406" t="s">
        <v>250</v>
      </c>
      <c r="AA54" s="407"/>
      <c r="AB54" s="407"/>
      <c r="AC54" s="407"/>
      <c r="AD54" s="407"/>
      <c r="AE54" s="407"/>
      <c r="AF54" s="407"/>
      <c r="AG54" s="407"/>
      <c r="AH54" s="407"/>
      <c r="AI54" s="407"/>
    </row>
    <row r="55" spans="1:35" s="405" customFormat="1" ht="13.9" customHeight="1" x14ac:dyDescent="0.2">
      <c r="A55" s="436" t="s">
        <v>60</v>
      </c>
      <c r="B55" s="449">
        <v>44</v>
      </c>
      <c r="C55" s="1645" t="s">
        <v>67</v>
      </c>
      <c r="D55" s="439"/>
      <c r="E55" s="451">
        <f>SUM(E54:E54)</f>
        <v>1429</v>
      </c>
      <c r="F55" s="1274">
        <f>SUM(F54:F54)</f>
        <v>0</v>
      </c>
      <c r="G55" s="451">
        <f>SUM(G54:G54)</f>
        <v>1429</v>
      </c>
      <c r="H55" s="439"/>
      <c r="I55" s="402"/>
      <c r="J55" s="402"/>
      <c r="K55" s="402"/>
      <c r="M55" s="404"/>
      <c r="V55" s="403"/>
      <c r="W55" s="406"/>
      <c r="AA55" s="407"/>
      <c r="AB55" s="407"/>
      <c r="AC55" s="407"/>
      <c r="AD55" s="407"/>
      <c r="AE55" s="407"/>
      <c r="AF55" s="407"/>
      <c r="AG55" s="407"/>
      <c r="AH55" s="407"/>
      <c r="AI55" s="407"/>
    </row>
    <row r="56" spans="1:35" s="405" customFormat="1" ht="15" customHeight="1" x14ac:dyDescent="0.2">
      <c r="A56" s="436" t="s">
        <v>60</v>
      </c>
      <c r="B56" s="449">
        <v>74</v>
      </c>
      <c r="C56" s="1766" t="s">
        <v>849</v>
      </c>
      <c r="D56" s="439"/>
      <c r="E56" s="451">
        <f>E55+E50</f>
        <v>1514</v>
      </c>
      <c r="F56" s="1274">
        <f t="shared" ref="F56:G56" si="9">F55+F50</f>
        <v>0</v>
      </c>
      <c r="G56" s="451">
        <f t="shared" si="9"/>
        <v>1514</v>
      </c>
      <c r="H56" s="439"/>
      <c r="I56" s="402"/>
      <c r="J56" s="402"/>
      <c r="K56" s="402"/>
      <c r="M56" s="404"/>
      <c r="V56" s="403"/>
      <c r="W56" s="406"/>
      <c r="AA56" s="407"/>
      <c r="AB56" s="407"/>
      <c r="AC56" s="407"/>
      <c r="AD56" s="407"/>
      <c r="AE56" s="407"/>
      <c r="AF56" s="407"/>
      <c r="AG56" s="407"/>
      <c r="AH56" s="407"/>
      <c r="AI56" s="407"/>
    </row>
    <row r="57" spans="1:35" s="405" customFormat="1" ht="13.9" customHeight="1" x14ac:dyDescent="0.2">
      <c r="A57" s="436" t="s">
        <v>60</v>
      </c>
      <c r="B57" s="464">
        <v>0.109</v>
      </c>
      <c r="C57" s="447" t="s">
        <v>265</v>
      </c>
      <c r="D57" s="439"/>
      <c r="E57" s="438">
        <f t="shared" ref="E57:G57" si="10">E56</f>
        <v>1514</v>
      </c>
      <c r="F57" s="1273">
        <f t="shared" si="10"/>
        <v>0</v>
      </c>
      <c r="G57" s="438">
        <f t="shared" si="10"/>
        <v>1514</v>
      </c>
      <c r="H57" s="439"/>
      <c r="I57" s="402"/>
      <c r="J57" s="402"/>
      <c r="K57" s="402"/>
      <c r="M57" s="404"/>
      <c r="V57" s="403"/>
      <c r="W57" s="406"/>
      <c r="AA57" s="407"/>
      <c r="AB57" s="407"/>
      <c r="AC57" s="407"/>
      <c r="AD57" s="407"/>
      <c r="AE57" s="407"/>
      <c r="AF57" s="407"/>
      <c r="AG57" s="407"/>
      <c r="AH57" s="407"/>
      <c r="AI57" s="407"/>
    </row>
    <row r="58" spans="1:35" s="405" customFormat="1" ht="13.9" customHeight="1" x14ac:dyDescent="0.2">
      <c r="A58" s="1688" t="s">
        <v>60</v>
      </c>
      <c r="B58" s="1689">
        <v>2403</v>
      </c>
      <c r="C58" s="1683" t="s">
        <v>249</v>
      </c>
      <c r="D58" s="456"/>
      <c r="E58" s="438">
        <f>E57+E45+E39+E33+E21</f>
        <v>2970</v>
      </c>
      <c r="F58" s="1273">
        <f t="shared" ref="F58:G58" si="11">F57+F45+F39+F33+F21</f>
        <v>0</v>
      </c>
      <c r="G58" s="438">
        <f t="shared" si="11"/>
        <v>2970</v>
      </c>
      <c r="H58" s="440"/>
      <c r="I58" s="402"/>
      <c r="J58" s="402"/>
      <c r="K58" s="402"/>
      <c r="M58" s="404"/>
      <c r="V58" s="403"/>
      <c r="W58" s="406"/>
      <c r="AA58" s="407"/>
      <c r="AB58" s="407"/>
      <c r="AC58" s="407"/>
      <c r="AD58" s="407"/>
      <c r="AE58" s="407"/>
      <c r="AF58" s="407"/>
      <c r="AG58" s="407"/>
      <c r="AH58" s="407"/>
      <c r="AI58" s="407"/>
    </row>
    <row r="59" spans="1:35" s="405" customFormat="1" x14ac:dyDescent="0.2">
      <c r="A59" s="1682" t="s">
        <v>60</v>
      </c>
      <c r="B59" s="1686"/>
      <c r="C59" s="1683" t="s">
        <v>63</v>
      </c>
      <c r="D59" s="456"/>
      <c r="E59" s="451">
        <f>E58</f>
        <v>2970</v>
      </c>
      <c r="F59" s="1274">
        <f t="shared" ref="F59:G59" si="12">F58</f>
        <v>0</v>
      </c>
      <c r="G59" s="451">
        <f t="shared" si="12"/>
        <v>2970</v>
      </c>
      <c r="H59" s="440"/>
      <c r="I59" s="402"/>
      <c r="J59" s="402"/>
      <c r="K59" s="402"/>
      <c r="M59" s="404"/>
      <c r="V59" s="403"/>
      <c r="W59" s="406"/>
      <c r="AA59" s="407"/>
      <c r="AB59" s="407"/>
      <c r="AC59" s="407"/>
      <c r="AD59" s="407"/>
      <c r="AE59" s="407"/>
      <c r="AF59" s="407"/>
      <c r="AG59" s="407"/>
      <c r="AH59" s="407"/>
      <c r="AI59" s="407"/>
    </row>
    <row r="60" spans="1:35" s="405" customFormat="1" ht="6" customHeight="1" x14ac:dyDescent="0.2">
      <c r="A60" s="436"/>
      <c r="B60" s="449"/>
      <c r="C60" s="447"/>
      <c r="D60" s="441"/>
      <c r="E60" s="440"/>
      <c r="F60" s="440"/>
      <c r="G60" s="440"/>
      <c r="H60" s="440"/>
      <c r="I60" s="402"/>
      <c r="J60" s="402"/>
      <c r="K60" s="402"/>
      <c r="M60" s="404"/>
      <c r="V60" s="403"/>
      <c r="W60" s="406"/>
      <c r="AA60" s="407"/>
      <c r="AB60" s="407"/>
      <c r="AC60" s="407"/>
      <c r="AD60" s="407"/>
      <c r="AE60" s="407"/>
      <c r="AF60" s="407"/>
      <c r="AG60" s="407"/>
      <c r="AH60" s="407"/>
      <c r="AI60" s="407"/>
    </row>
    <row r="61" spans="1:35" s="405" customFormat="1" x14ac:dyDescent="0.2">
      <c r="A61" s="408"/>
      <c r="B61" s="409"/>
      <c r="C61" s="426" t="s">
        <v>15</v>
      </c>
      <c r="D61" s="441"/>
      <c r="E61" s="440"/>
      <c r="F61" s="440"/>
      <c r="G61" s="440"/>
      <c r="H61" s="440"/>
      <c r="I61" s="402"/>
      <c r="J61" s="402"/>
      <c r="K61" s="402"/>
      <c r="M61" s="404"/>
      <c r="V61" s="403"/>
      <c r="W61" s="406"/>
      <c r="AA61" s="407"/>
      <c r="AB61" s="407"/>
      <c r="AC61" s="407"/>
      <c r="AD61" s="407"/>
      <c r="AE61" s="407"/>
      <c r="AF61" s="407"/>
      <c r="AG61" s="407"/>
      <c r="AH61" s="407"/>
      <c r="AI61" s="407"/>
    </row>
    <row r="62" spans="1:35" s="405" customFormat="1" ht="25.5" x14ac:dyDescent="0.2">
      <c r="A62" s="436" t="s">
        <v>64</v>
      </c>
      <c r="B62" s="458">
        <v>4403</v>
      </c>
      <c r="C62" s="472" t="s">
        <v>139</v>
      </c>
      <c r="D62" s="441"/>
      <c r="E62" s="440"/>
      <c r="F62" s="440"/>
      <c r="G62" s="440"/>
      <c r="H62" s="440"/>
      <c r="I62" s="402"/>
      <c r="J62" s="402"/>
      <c r="K62" s="402"/>
      <c r="M62" s="404"/>
      <c r="V62" s="403"/>
      <c r="W62" s="406"/>
      <c r="AA62" s="407"/>
      <c r="AB62" s="407"/>
      <c r="AC62" s="407"/>
      <c r="AD62" s="407"/>
      <c r="AE62" s="407"/>
      <c r="AF62" s="407"/>
      <c r="AG62" s="407"/>
      <c r="AH62" s="407"/>
      <c r="AI62" s="407"/>
    </row>
    <row r="63" spans="1:35" s="405" customFormat="1" ht="25.5" x14ac:dyDescent="0.2">
      <c r="A63" s="436"/>
      <c r="B63" s="466">
        <v>0.10100000000000001</v>
      </c>
      <c r="C63" s="472" t="s">
        <v>140</v>
      </c>
      <c r="D63" s="441"/>
      <c r="E63" s="440"/>
      <c r="F63" s="440"/>
      <c r="G63" s="440"/>
      <c r="H63" s="440"/>
      <c r="I63" s="402"/>
      <c r="J63" s="402"/>
      <c r="K63" s="402"/>
      <c r="M63" s="404"/>
      <c r="V63" s="403"/>
      <c r="W63" s="406"/>
      <c r="AA63" s="407"/>
      <c r="AB63" s="407"/>
      <c r="AC63" s="407"/>
      <c r="AD63" s="407"/>
      <c r="AE63" s="407"/>
      <c r="AF63" s="407"/>
      <c r="AG63" s="407"/>
      <c r="AH63" s="407"/>
      <c r="AI63" s="407"/>
    </row>
    <row r="64" spans="1:35" s="405" customFormat="1" ht="25.5" x14ac:dyDescent="0.2">
      <c r="A64" s="436"/>
      <c r="B64" s="473">
        <v>7</v>
      </c>
      <c r="C64" s="455" t="s">
        <v>136</v>
      </c>
      <c r="D64" s="444"/>
      <c r="E64" s="444"/>
      <c r="F64" s="439"/>
      <c r="G64" s="444"/>
      <c r="H64" s="444"/>
      <c r="I64" s="402"/>
      <c r="J64" s="402"/>
      <c r="K64" s="402"/>
      <c r="M64" s="404"/>
      <c r="V64" s="403"/>
      <c r="W64" s="406"/>
      <c r="AA64" s="407"/>
      <c r="AB64" s="407"/>
      <c r="AC64" s="407"/>
      <c r="AD64" s="407"/>
      <c r="AE64" s="407"/>
      <c r="AF64" s="407"/>
      <c r="AG64" s="407"/>
      <c r="AH64" s="407"/>
      <c r="AI64" s="407"/>
    </row>
    <row r="65" spans="1:35" s="405" customFormat="1" ht="52.9" customHeight="1" x14ac:dyDescent="0.2">
      <c r="A65" s="449" t="s">
        <v>627</v>
      </c>
      <c r="B65" s="454" t="s">
        <v>252</v>
      </c>
      <c r="C65" s="455" t="s">
        <v>644</v>
      </c>
      <c r="D65" s="444"/>
      <c r="E65" s="439">
        <v>1883</v>
      </c>
      <c r="F65" s="444">
        <v>0</v>
      </c>
      <c r="G65" s="439">
        <f>SUM(E65:F65)</f>
        <v>1883</v>
      </c>
      <c r="H65" s="439" t="s">
        <v>620</v>
      </c>
      <c r="I65" s="1907"/>
      <c r="J65" s="1907"/>
      <c r="K65" s="1907"/>
      <c r="L65" s="1907"/>
      <c r="M65" s="1907"/>
      <c r="S65" s="405" t="s">
        <v>116</v>
      </c>
      <c r="T65" s="405" t="s">
        <v>119</v>
      </c>
      <c r="U65" s="405" t="s">
        <v>117</v>
      </c>
      <c r="V65" s="403">
        <v>100</v>
      </c>
      <c r="W65" s="406" t="s">
        <v>250</v>
      </c>
      <c r="AA65" s="407"/>
      <c r="AB65" s="407"/>
      <c r="AC65" s="407"/>
      <c r="AD65" s="407"/>
      <c r="AE65" s="407"/>
      <c r="AF65" s="407"/>
      <c r="AG65" s="407"/>
      <c r="AH65" s="407"/>
      <c r="AI65" s="407"/>
    </row>
    <row r="66" spans="1:35" s="405" customFormat="1" ht="25.5" x14ac:dyDescent="0.2">
      <c r="A66" s="436" t="s">
        <v>60</v>
      </c>
      <c r="B66" s="473">
        <v>7</v>
      </c>
      <c r="C66" s="455" t="s">
        <v>136</v>
      </c>
      <c r="D66" s="444"/>
      <c r="E66" s="438">
        <f>SUM(E65:E65)</f>
        <v>1883</v>
      </c>
      <c r="F66" s="1273">
        <f t="shared" ref="F66:G66" si="13">SUM(F65:F65)</f>
        <v>0</v>
      </c>
      <c r="G66" s="438">
        <f t="shared" si="13"/>
        <v>1883</v>
      </c>
      <c r="H66" s="1272"/>
      <c r="I66" s="402"/>
      <c r="J66" s="402"/>
      <c r="K66" s="402"/>
      <c r="M66" s="404"/>
      <c r="V66" s="403"/>
      <c r="W66" s="406"/>
      <c r="AA66" s="407"/>
      <c r="AB66" s="407"/>
      <c r="AC66" s="407"/>
      <c r="AD66" s="407"/>
      <c r="AE66" s="407"/>
      <c r="AF66" s="407"/>
      <c r="AG66" s="407"/>
      <c r="AH66" s="407"/>
      <c r="AI66" s="407"/>
    </row>
    <row r="67" spans="1:35" s="405" customFormat="1" ht="9.9499999999999993" customHeight="1" x14ac:dyDescent="0.2">
      <c r="A67" s="436"/>
      <c r="B67" s="474"/>
      <c r="C67" s="455"/>
      <c r="D67" s="439"/>
      <c r="E67" s="445"/>
      <c r="F67" s="445"/>
      <c r="G67" s="445"/>
      <c r="H67" s="1272"/>
      <c r="I67" s="402"/>
      <c r="J67" s="402"/>
      <c r="K67" s="402"/>
      <c r="M67" s="404"/>
      <c r="V67" s="403"/>
      <c r="W67" s="406"/>
      <c r="AA67" s="407"/>
      <c r="AB67" s="407"/>
      <c r="AC67" s="407"/>
      <c r="AD67" s="407"/>
      <c r="AE67" s="407"/>
      <c r="AF67" s="407"/>
      <c r="AG67" s="407"/>
      <c r="AH67" s="407"/>
      <c r="AI67" s="407"/>
    </row>
    <row r="68" spans="1:35" s="405" customFormat="1" ht="25.5" x14ac:dyDescent="0.2">
      <c r="A68" s="436"/>
      <c r="B68" s="473">
        <v>8</v>
      </c>
      <c r="C68" s="455" t="s">
        <v>253</v>
      </c>
      <c r="D68" s="439"/>
      <c r="E68" s="439"/>
      <c r="F68" s="439"/>
      <c r="G68" s="439"/>
      <c r="H68" s="1272"/>
      <c r="I68" s="402"/>
      <c r="J68" s="402"/>
      <c r="K68" s="402"/>
      <c r="M68" s="404"/>
      <c r="V68" s="403"/>
      <c r="W68" s="406"/>
      <c r="AA68" s="407"/>
      <c r="AB68" s="407"/>
      <c r="AC68" s="407"/>
      <c r="AD68" s="407"/>
      <c r="AE68" s="407"/>
      <c r="AF68" s="407"/>
      <c r="AG68" s="407"/>
      <c r="AH68" s="407"/>
      <c r="AI68" s="407"/>
    </row>
    <row r="69" spans="1:35" s="405" customFormat="1" ht="25.5" x14ac:dyDescent="0.2">
      <c r="A69" s="1686" t="s">
        <v>627</v>
      </c>
      <c r="B69" s="1694" t="s">
        <v>257</v>
      </c>
      <c r="C69" s="1692" t="s">
        <v>646</v>
      </c>
      <c r="D69" s="385"/>
      <c r="E69" s="386">
        <v>10000</v>
      </c>
      <c r="F69" s="385">
        <v>0</v>
      </c>
      <c r="G69" s="386">
        <f t="shared" ref="G69:G71" si="14">SUM(E69:F69)</f>
        <v>10000</v>
      </c>
      <c r="H69" s="439" t="s">
        <v>620</v>
      </c>
      <c r="I69" s="1907"/>
      <c r="J69" s="1907"/>
      <c r="K69" s="1907"/>
      <c r="L69" s="1907"/>
      <c r="M69" s="1907"/>
      <c r="N69" s="1910"/>
      <c r="O69" s="1911"/>
      <c r="S69" s="405" t="s">
        <v>116</v>
      </c>
      <c r="T69" s="405" t="s">
        <v>119</v>
      </c>
      <c r="U69" s="405" t="s">
        <v>117</v>
      </c>
      <c r="V69" s="403">
        <v>100</v>
      </c>
      <c r="W69" s="406" t="s">
        <v>250</v>
      </c>
      <c r="AA69" s="407"/>
      <c r="AB69" s="407"/>
      <c r="AC69" s="407"/>
      <c r="AD69" s="407"/>
      <c r="AE69" s="407"/>
      <c r="AF69" s="407"/>
      <c r="AG69" s="407"/>
      <c r="AH69" s="407"/>
      <c r="AI69" s="407"/>
    </row>
    <row r="70" spans="1:35" s="405" customFormat="1" ht="27.6" customHeight="1" x14ac:dyDescent="0.2">
      <c r="A70" s="449" t="s">
        <v>627</v>
      </c>
      <c r="B70" s="475" t="s">
        <v>258</v>
      </c>
      <c r="C70" s="476" t="s">
        <v>647</v>
      </c>
      <c r="D70" s="382"/>
      <c r="E70" s="380">
        <v>10000</v>
      </c>
      <c r="F70" s="382">
        <v>0</v>
      </c>
      <c r="G70" s="380">
        <f t="shared" si="14"/>
        <v>10000</v>
      </c>
      <c r="H70" s="439" t="s">
        <v>620</v>
      </c>
      <c r="I70" s="1907"/>
      <c r="J70" s="1907"/>
      <c r="K70" s="1907"/>
      <c r="L70" s="1907"/>
      <c r="M70" s="1907"/>
      <c r="N70" s="1910"/>
      <c r="O70" s="1911"/>
      <c r="S70" s="405" t="s">
        <v>116</v>
      </c>
      <c r="T70" s="405" t="s">
        <v>119</v>
      </c>
      <c r="U70" s="405" t="s">
        <v>117</v>
      </c>
      <c r="V70" s="403">
        <v>100</v>
      </c>
      <c r="W70" s="406" t="s">
        <v>250</v>
      </c>
      <c r="AA70" s="407"/>
      <c r="AB70" s="407"/>
      <c r="AC70" s="407"/>
      <c r="AD70" s="407"/>
      <c r="AE70" s="407"/>
      <c r="AF70" s="407"/>
      <c r="AG70" s="407"/>
      <c r="AH70" s="407"/>
      <c r="AI70" s="407"/>
    </row>
    <row r="71" spans="1:35" s="405" customFormat="1" ht="43.5" customHeight="1" x14ac:dyDescent="0.2">
      <c r="A71" s="449" t="s">
        <v>627</v>
      </c>
      <c r="B71" s="475" t="s">
        <v>645</v>
      </c>
      <c r="C71" s="476" t="s">
        <v>648</v>
      </c>
      <c r="D71" s="382"/>
      <c r="E71" s="386">
        <v>750</v>
      </c>
      <c r="F71" s="385"/>
      <c r="G71" s="386">
        <f t="shared" si="14"/>
        <v>750</v>
      </c>
      <c r="H71" s="439" t="s">
        <v>620</v>
      </c>
      <c r="I71" s="1907"/>
      <c r="J71" s="1907"/>
      <c r="K71" s="1907"/>
      <c r="L71" s="1907"/>
      <c r="M71" s="1907"/>
      <c r="N71" s="1910"/>
      <c r="O71" s="1911"/>
      <c r="S71" s="405" t="s">
        <v>116</v>
      </c>
      <c r="T71" s="405" t="s">
        <v>119</v>
      </c>
      <c r="U71" s="405" t="s">
        <v>117</v>
      </c>
      <c r="V71" s="403">
        <v>100</v>
      </c>
      <c r="W71" s="406" t="s">
        <v>250</v>
      </c>
      <c r="AA71" s="407"/>
      <c r="AB71" s="407"/>
      <c r="AC71" s="407"/>
      <c r="AD71" s="407"/>
      <c r="AE71" s="407"/>
      <c r="AF71" s="407"/>
      <c r="AG71" s="407"/>
      <c r="AH71" s="407"/>
      <c r="AI71" s="407"/>
    </row>
    <row r="72" spans="1:35" s="405" customFormat="1" ht="25.5" x14ac:dyDescent="0.2">
      <c r="A72" s="436" t="s">
        <v>60</v>
      </c>
      <c r="B72" s="473">
        <v>8</v>
      </c>
      <c r="C72" s="455" t="s">
        <v>253</v>
      </c>
      <c r="D72" s="444"/>
      <c r="E72" s="451">
        <f>SUM(E69:E71)</f>
        <v>20750</v>
      </c>
      <c r="F72" s="1274">
        <f>SUM(F69:F71)</f>
        <v>0</v>
      </c>
      <c r="G72" s="451">
        <f>SUM(G69:G71)</f>
        <v>20750</v>
      </c>
      <c r="H72" s="439"/>
      <c r="I72" s="402"/>
      <c r="J72" s="402"/>
      <c r="K72" s="402"/>
      <c r="M72" s="404"/>
      <c r="V72" s="403"/>
      <c r="W72" s="406"/>
      <c r="AA72" s="407"/>
      <c r="AB72" s="407"/>
      <c r="AC72" s="407"/>
      <c r="AD72" s="407"/>
      <c r="AE72" s="407"/>
      <c r="AF72" s="407"/>
      <c r="AG72" s="407"/>
      <c r="AH72" s="407"/>
      <c r="AI72" s="407"/>
    </row>
    <row r="73" spans="1:35" s="405" customFormat="1" ht="27" customHeight="1" x14ac:dyDescent="0.2">
      <c r="A73" s="408" t="s">
        <v>60</v>
      </c>
      <c r="B73" s="466">
        <v>0.10100000000000001</v>
      </c>
      <c r="C73" s="477" t="s">
        <v>140</v>
      </c>
      <c r="D73" s="444"/>
      <c r="E73" s="438">
        <f>E66+E72</f>
        <v>22633</v>
      </c>
      <c r="F73" s="1273">
        <f t="shared" ref="F73:G73" si="15">F66+F72</f>
        <v>0</v>
      </c>
      <c r="G73" s="438">
        <f t="shared" si="15"/>
        <v>22633</v>
      </c>
      <c r="H73" s="439"/>
      <c r="I73" s="402"/>
      <c r="J73" s="402"/>
      <c r="K73" s="402"/>
      <c r="M73" s="404"/>
      <c r="V73" s="403"/>
      <c r="W73" s="406"/>
      <c r="AA73" s="407"/>
      <c r="AB73" s="407"/>
      <c r="AC73" s="407"/>
      <c r="AD73" s="407"/>
      <c r="AE73" s="407"/>
      <c r="AF73" s="407"/>
      <c r="AG73" s="407"/>
      <c r="AH73" s="407"/>
      <c r="AI73" s="407"/>
    </row>
    <row r="74" spans="1:35" s="405" customFormat="1" ht="13.35" customHeight="1" x14ac:dyDescent="0.2">
      <c r="A74" s="436" t="s">
        <v>60</v>
      </c>
      <c r="B74" s="458">
        <v>4403</v>
      </c>
      <c r="C74" s="472" t="s">
        <v>142</v>
      </c>
      <c r="D74" s="452"/>
      <c r="E74" s="438">
        <f t="shared" ref="E74:G74" si="16">E73</f>
        <v>22633</v>
      </c>
      <c r="F74" s="457">
        <f t="shared" si="16"/>
        <v>0</v>
      </c>
      <c r="G74" s="438">
        <f t="shared" si="16"/>
        <v>22633</v>
      </c>
      <c r="H74" s="439"/>
      <c r="I74" s="402"/>
      <c r="J74" s="402"/>
      <c r="K74" s="402"/>
      <c r="M74" s="404"/>
      <c r="V74" s="403"/>
      <c r="W74" s="406"/>
      <c r="AA74" s="407"/>
      <c r="AB74" s="407"/>
      <c r="AC74" s="407"/>
      <c r="AD74" s="407"/>
      <c r="AE74" s="407"/>
      <c r="AF74" s="407"/>
      <c r="AG74" s="407"/>
      <c r="AH74" s="407"/>
      <c r="AI74" s="407"/>
    </row>
    <row r="75" spans="1:35" s="405" customFormat="1" x14ac:dyDescent="0.2">
      <c r="A75" s="470" t="s">
        <v>60</v>
      </c>
      <c r="B75" s="471"/>
      <c r="C75" s="478" t="s">
        <v>15</v>
      </c>
      <c r="D75" s="435"/>
      <c r="E75" s="433">
        <f>E74</f>
        <v>22633</v>
      </c>
      <c r="F75" s="1276">
        <f t="shared" ref="F75:G75" si="17">F74</f>
        <v>0</v>
      </c>
      <c r="G75" s="433">
        <f t="shared" si="17"/>
        <v>22633</v>
      </c>
      <c r="H75" s="433"/>
      <c r="I75" s="402"/>
      <c r="J75" s="402"/>
      <c r="K75" s="402"/>
      <c r="M75" s="404"/>
      <c r="V75" s="403"/>
      <c r="W75" s="406"/>
      <c r="AA75" s="407"/>
      <c r="AB75" s="407"/>
      <c r="AC75" s="407"/>
      <c r="AD75" s="407"/>
      <c r="AE75" s="407"/>
      <c r="AF75" s="407"/>
      <c r="AG75" s="407"/>
      <c r="AH75" s="407"/>
      <c r="AI75" s="407"/>
    </row>
    <row r="76" spans="1:35" s="405" customFormat="1" x14ac:dyDescent="0.2">
      <c r="A76" s="470" t="s">
        <v>60</v>
      </c>
      <c r="B76" s="471"/>
      <c r="C76" s="478" t="s">
        <v>61</v>
      </c>
      <c r="D76" s="462"/>
      <c r="E76" s="438">
        <f>E75+E59</f>
        <v>25603</v>
      </c>
      <c r="F76" s="1273">
        <f>F75+F59</f>
        <v>0</v>
      </c>
      <c r="G76" s="462">
        <f>G75+G59</f>
        <v>25603</v>
      </c>
      <c r="H76" s="440"/>
      <c r="I76" s="402"/>
      <c r="J76" s="402"/>
      <c r="K76" s="402"/>
      <c r="M76" s="404"/>
      <c r="V76" s="403"/>
      <c r="W76" s="406"/>
      <c r="AA76" s="407"/>
      <c r="AB76" s="407"/>
      <c r="AC76" s="407"/>
      <c r="AD76" s="407"/>
      <c r="AE76" s="407"/>
      <c r="AF76" s="407"/>
      <c r="AG76" s="407"/>
      <c r="AH76" s="407"/>
      <c r="AI76" s="407"/>
    </row>
    <row r="77" spans="1:35" s="405" customFormat="1" x14ac:dyDescent="0.2">
      <c r="A77" s="450" t="s">
        <v>830</v>
      </c>
      <c r="C77" s="436"/>
      <c r="D77" s="440"/>
      <c r="E77" s="439"/>
      <c r="F77" s="440"/>
      <c r="G77" s="440"/>
      <c r="H77" s="440"/>
      <c r="I77" s="402"/>
      <c r="J77" s="402"/>
      <c r="K77" s="402"/>
      <c r="M77" s="404"/>
      <c r="V77" s="403"/>
      <c r="W77" s="406"/>
      <c r="AA77" s="407"/>
      <c r="AB77" s="407"/>
      <c r="AC77" s="407"/>
      <c r="AD77" s="407"/>
      <c r="AE77" s="407"/>
      <c r="AF77" s="407"/>
      <c r="AG77" s="407"/>
      <c r="AH77" s="407"/>
      <c r="AI77" s="407"/>
    </row>
    <row r="78" spans="1:35" s="405" customFormat="1" ht="15" customHeight="1" x14ac:dyDescent="0.2">
      <c r="A78" s="180" t="s">
        <v>625</v>
      </c>
      <c r="C78" s="56"/>
      <c r="D78" s="662"/>
      <c r="E78" s="439"/>
      <c r="F78" s="440"/>
      <c r="G78" s="440"/>
      <c r="H78" s="440"/>
      <c r="I78" s="402"/>
      <c r="J78" s="402"/>
      <c r="K78" s="402"/>
      <c r="M78" s="404"/>
      <c r="V78" s="403"/>
      <c r="W78" s="406"/>
      <c r="AA78" s="407"/>
      <c r="AB78" s="407"/>
      <c r="AC78" s="407"/>
      <c r="AD78" s="407"/>
      <c r="AE78" s="407"/>
      <c r="AF78" s="407"/>
      <c r="AG78" s="407"/>
      <c r="AH78" s="407"/>
      <c r="AI78" s="407"/>
    </row>
    <row r="79" spans="1:35" s="405" customFormat="1" ht="13.15" customHeight="1" x14ac:dyDescent="0.2">
      <c r="A79" s="1684" t="s">
        <v>620</v>
      </c>
      <c r="B79" s="1998" t="s">
        <v>658</v>
      </c>
      <c r="C79" s="1998"/>
      <c r="D79" s="1998"/>
      <c r="E79" s="1998"/>
      <c r="F79" s="1998"/>
      <c r="G79" s="1998"/>
      <c r="H79" s="1998"/>
      <c r="I79" s="402"/>
      <c r="J79" s="402"/>
      <c r="K79" s="402"/>
      <c r="M79" s="404"/>
      <c r="V79" s="403"/>
      <c r="W79" s="406"/>
      <c r="AA79" s="407"/>
      <c r="AB79" s="407"/>
      <c r="AC79" s="407"/>
      <c r="AD79" s="407"/>
      <c r="AE79" s="407"/>
      <c r="AF79" s="407"/>
      <c r="AG79" s="407"/>
      <c r="AH79" s="407"/>
      <c r="AI79" s="407"/>
    </row>
    <row r="80" spans="1:35" s="405" customFormat="1" ht="28.15" customHeight="1" x14ac:dyDescent="0.2">
      <c r="A80" s="1685" t="s">
        <v>622</v>
      </c>
      <c r="B80" s="1989" t="s">
        <v>657</v>
      </c>
      <c r="C80" s="1989"/>
      <c r="D80" s="1989"/>
      <c r="E80" s="1989"/>
      <c r="F80" s="1989"/>
      <c r="G80" s="1989"/>
      <c r="H80" s="1989"/>
      <c r="I80" s="402"/>
      <c r="J80" s="402"/>
      <c r="K80" s="402"/>
      <c r="M80" s="404"/>
      <c r="V80" s="403"/>
      <c r="W80" s="406"/>
      <c r="AA80" s="407"/>
      <c r="AB80" s="407"/>
      <c r="AC80" s="407"/>
      <c r="AD80" s="407"/>
      <c r="AE80" s="407"/>
      <c r="AF80" s="407"/>
      <c r="AG80" s="407"/>
      <c r="AH80" s="407"/>
      <c r="AI80" s="407"/>
    </row>
    <row r="81" spans="1:35" s="405" customFormat="1" x14ac:dyDescent="0.2">
      <c r="A81" s="436"/>
      <c r="C81" s="1989"/>
      <c r="D81" s="1989"/>
      <c r="E81" s="1989"/>
      <c r="F81" s="1989"/>
      <c r="G81" s="1989"/>
      <c r="H81" s="1989"/>
      <c r="I81" s="402"/>
      <c r="J81" s="402"/>
      <c r="K81" s="402"/>
      <c r="M81" s="404"/>
      <c r="V81" s="403"/>
      <c r="W81" s="406"/>
      <c r="AA81" s="407"/>
      <c r="AB81" s="407"/>
      <c r="AC81" s="407"/>
      <c r="AD81" s="407"/>
      <c r="AE81" s="407"/>
      <c r="AF81" s="407"/>
      <c r="AG81" s="407"/>
      <c r="AH81" s="407"/>
      <c r="AI81" s="407"/>
    </row>
    <row r="82" spans="1:35" s="405" customFormat="1" x14ac:dyDescent="0.2">
      <c r="A82" s="436"/>
      <c r="B82" s="449"/>
      <c r="C82" s="467"/>
      <c r="D82" s="431"/>
      <c r="E82" s="444"/>
      <c r="F82" s="444"/>
      <c r="G82" s="444"/>
      <c r="H82" s="444"/>
      <c r="I82" s="444"/>
      <c r="J82" s="444"/>
      <c r="K82" s="444"/>
      <c r="L82" s="444"/>
      <c r="M82" s="444"/>
      <c r="N82" s="402"/>
      <c r="O82" s="402"/>
      <c r="P82" s="402"/>
      <c r="R82" s="404"/>
      <c r="AA82" s="403"/>
      <c r="AB82" s="406"/>
      <c r="AF82" s="407"/>
      <c r="AG82" s="407"/>
      <c r="AH82" s="407"/>
      <c r="AI82" s="407"/>
    </row>
    <row r="83" spans="1:35" s="405" customFormat="1" ht="24.75" customHeight="1" x14ac:dyDescent="0.2">
      <c r="A83" s="436"/>
      <c r="B83" s="449"/>
      <c r="C83" s="467"/>
      <c r="D83" s="267"/>
      <c r="E83" s="268"/>
      <c r="F83" s="267"/>
      <c r="G83" s="268"/>
      <c r="H83" s="1232"/>
      <c r="I83" s="444"/>
      <c r="J83" s="444"/>
      <c r="K83" s="444"/>
      <c r="L83" s="444"/>
      <c r="M83" s="444"/>
      <c r="N83" s="402"/>
      <c r="O83" s="402"/>
      <c r="P83" s="402"/>
      <c r="R83" s="404"/>
      <c r="AA83" s="403"/>
      <c r="AB83" s="406"/>
      <c r="AF83" s="407"/>
      <c r="AG83" s="407"/>
      <c r="AH83" s="407"/>
      <c r="AI83" s="407"/>
    </row>
    <row r="84" spans="1:35" s="405" customFormat="1" ht="24.75" customHeight="1" x14ac:dyDescent="0.2">
      <c r="A84" s="436"/>
      <c r="B84" s="449"/>
      <c r="C84" s="411"/>
      <c r="D84" s="431"/>
      <c r="E84" s="439"/>
      <c r="F84" s="439"/>
      <c r="G84" s="439"/>
      <c r="H84" s="439"/>
      <c r="I84" s="439"/>
      <c r="J84" s="439"/>
      <c r="K84" s="439"/>
      <c r="L84" s="439"/>
      <c r="M84" s="439"/>
      <c r="N84" s="402"/>
      <c r="O84" s="402"/>
      <c r="P84" s="402"/>
      <c r="R84" s="404"/>
      <c r="AA84" s="403"/>
      <c r="AB84" s="406"/>
      <c r="AF84" s="407"/>
      <c r="AG84" s="407"/>
      <c r="AH84" s="407"/>
      <c r="AI84" s="407"/>
    </row>
    <row r="85" spans="1:35" s="405" customFormat="1" x14ac:dyDescent="0.2">
      <c r="A85" s="408"/>
      <c r="B85" s="409"/>
      <c r="C85" s="407"/>
      <c r="D85" s="479"/>
      <c r="E85" s="479"/>
      <c r="F85" s="479"/>
      <c r="G85" s="479"/>
      <c r="H85" s="479"/>
      <c r="I85" s="479"/>
      <c r="J85" s="479"/>
      <c r="K85" s="410"/>
      <c r="L85" s="410"/>
      <c r="M85" s="410"/>
      <c r="N85" s="402"/>
      <c r="O85" s="402"/>
      <c r="P85" s="402"/>
      <c r="R85" s="404"/>
      <c r="AA85" s="403"/>
      <c r="AB85" s="406"/>
      <c r="AF85" s="407"/>
      <c r="AG85" s="407"/>
      <c r="AH85" s="407"/>
      <c r="AI85" s="407"/>
    </row>
    <row r="86" spans="1:35" s="402" customFormat="1" x14ac:dyDescent="0.2">
      <c r="A86" s="408"/>
      <c r="B86" s="409"/>
      <c r="C86" s="407"/>
      <c r="D86" s="410"/>
      <c r="E86" s="410"/>
      <c r="F86" s="410"/>
      <c r="G86" s="410"/>
      <c r="H86" s="410"/>
      <c r="I86" s="410"/>
      <c r="J86" s="410"/>
      <c r="K86" s="410"/>
      <c r="L86" s="410"/>
      <c r="M86" s="410"/>
      <c r="Q86" s="403"/>
      <c r="R86" s="404"/>
      <c r="S86" s="405"/>
      <c r="T86" s="405"/>
      <c r="U86" s="405"/>
      <c r="V86" s="405"/>
      <c r="W86" s="405"/>
      <c r="X86" s="405"/>
      <c r="Y86" s="405"/>
      <c r="Z86" s="405"/>
      <c r="AA86" s="403"/>
      <c r="AB86" s="406"/>
      <c r="AC86" s="405"/>
      <c r="AD86" s="405"/>
      <c r="AE86" s="405"/>
      <c r="AF86" s="407"/>
      <c r="AG86" s="407"/>
      <c r="AH86" s="407"/>
      <c r="AI86" s="407"/>
    </row>
    <row r="87" spans="1:35" s="402" customFormat="1" x14ac:dyDescent="0.2">
      <c r="A87" s="408"/>
      <c r="B87" s="409"/>
      <c r="C87" s="403"/>
      <c r="D87" s="410"/>
      <c r="E87" s="410"/>
      <c r="F87" s="410"/>
      <c r="G87" s="410"/>
      <c r="H87" s="410"/>
      <c r="I87" s="410"/>
      <c r="J87" s="410"/>
      <c r="K87" s="410"/>
      <c r="L87" s="410"/>
      <c r="M87" s="410"/>
      <c r="Q87" s="403"/>
      <c r="R87" s="404"/>
      <c r="S87" s="405"/>
      <c r="T87" s="405"/>
      <c r="U87" s="405"/>
      <c r="V87" s="405"/>
      <c r="W87" s="405"/>
      <c r="X87" s="405"/>
      <c r="Y87" s="405"/>
      <c r="Z87" s="405"/>
      <c r="AA87" s="403"/>
      <c r="AB87" s="406"/>
      <c r="AC87" s="405"/>
      <c r="AD87" s="405"/>
      <c r="AE87" s="405"/>
      <c r="AF87" s="407"/>
      <c r="AG87" s="407"/>
      <c r="AH87" s="407"/>
      <c r="AI87" s="407"/>
    </row>
    <row r="88" spans="1:35" s="402" customFormat="1" x14ac:dyDescent="0.2">
      <c r="A88" s="408"/>
      <c r="B88" s="409"/>
      <c r="C88" s="407"/>
      <c r="D88" s="410"/>
      <c r="E88" s="410"/>
      <c r="F88" s="410"/>
      <c r="G88" s="410"/>
      <c r="H88" s="410"/>
      <c r="I88" s="410"/>
      <c r="J88" s="410"/>
      <c r="K88" s="410"/>
      <c r="L88" s="410"/>
      <c r="M88" s="410"/>
      <c r="Q88" s="403"/>
      <c r="R88" s="404"/>
      <c r="S88" s="405"/>
      <c r="T88" s="405"/>
      <c r="U88" s="405"/>
      <c r="V88" s="405"/>
      <c r="W88" s="405"/>
      <c r="X88" s="405"/>
      <c r="Y88" s="405"/>
      <c r="Z88" s="405"/>
      <c r="AA88" s="403"/>
      <c r="AB88" s="406"/>
      <c r="AC88" s="405"/>
      <c r="AD88" s="405"/>
      <c r="AE88" s="405"/>
      <c r="AF88" s="407"/>
      <c r="AG88" s="407"/>
      <c r="AH88" s="407"/>
      <c r="AI88" s="407"/>
    </row>
    <row r="89" spans="1:35" s="402" customFormat="1" x14ac:dyDescent="0.2">
      <c r="A89" s="408"/>
      <c r="B89" s="409"/>
      <c r="C89" s="407"/>
      <c r="D89" s="410"/>
      <c r="E89" s="410"/>
      <c r="F89" s="410"/>
      <c r="G89" s="410"/>
      <c r="H89" s="410"/>
      <c r="I89" s="410"/>
      <c r="J89" s="410"/>
      <c r="K89" s="410"/>
      <c r="L89" s="410"/>
      <c r="M89" s="410"/>
      <c r="Q89" s="403"/>
      <c r="R89" s="404"/>
      <c r="S89" s="405"/>
      <c r="T89" s="405"/>
      <c r="U89" s="405"/>
      <c r="V89" s="405"/>
      <c r="W89" s="405"/>
      <c r="X89" s="405"/>
      <c r="Y89" s="405"/>
      <c r="Z89" s="405"/>
      <c r="AA89" s="403"/>
      <c r="AB89" s="406"/>
      <c r="AC89" s="405"/>
      <c r="AD89" s="405"/>
      <c r="AE89" s="405"/>
      <c r="AF89" s="407"/>
      <c r="AG89" s="407"/>
      <c r="AH89" s="407"/>
      <c r="AI89" s="407"/>
    </row>
    <row r="90" spans="1:35" s="402" customFormat="1" x14ac:dyDescent="0.2">
      <c r="A90" s="408"/>
      <c r="B90" s="409"/>
      <c r="C90" s="407"/>
      <c r="D90" s="410"/>
      <c r="E90" s="410"/>
      <c r="F90" s="410"/>
      <c r="G90" s="410"/>
      <c r="H90" s="410"/>
      <c r="I90" s="410"/>
      <c r="J90" s="410"/>
      <c r="K90" s="410"/>
      <c r="L90" s="410"/>
      <c r="M90" s="410"/>
      <c r="Q90" s="403"/>
      <c r="R90" s="404"/>
      <c r="S90" s="405"/>
      <c r="T90" s="405"/>
      <c r="U90" s="405"/>
      <c r="V90" s="405"/>
      <c r="W90" s="405"/>
      <c r="X90" s="405"/>
      <c r="Y90" s="405"/>
      <c r="Z90" s="405"/>
      <c r="AA90" s="403"/>
      <c r="AB90" s="406"/>
      <c r="AC90" s="405"/>
      <c r="AD90" s="405"/>
      <c r="AE90" s="405"/>
      <c r="AF90" s="407"/>
      <c r="AG90" s="407"/>
      <c r="AH90" s="407"/>
      <c r="AI90" s="407"/>
    </row>
    <row r="91" spans="1:35" s="402" customFormat="1" x14ac:dyDescent="0.2">
      <c r="A91" s="408"/>
      <c r="B91" s="409"/>
      <c r="C91" s="407"/>
      <c r="D91" s="410"/>
      <c r="E91" s="410"/>
      <c r="F91" s="410"/>
      <c r="G91" s="410"/>
      <c r="H91" s="410"/>
      <c r="I91" s="410"/>
      <c r="J91" s="410"/>
      <c r="K91" s="410"/>
      <c r="L91" s="410"/>
      <c r="M91" s="410"/>
      <c r="Q91" s="403"/>
      <c r="R91" s="404"/>
      <c r="S91" s="405"/>
      <c r="T91" s="405"/>
      <c r="U91" s="405"/>
      <c r="V91" s="405"/>
      <c r="W91" s="405"/>
      <c r="X91" s="405"/>
      <c r="Y91" s="405"/>
      <c r="Z91" s="405"/>
      <c r="AA91" s="403"/>
      <c r="AB91" s="406"/>
      <c r="AC91" s="405"/>
      <c r="AD91" s="405"/>
      <c r="AE91" s="405"/>
      <c r="AF91" s="407"/>
      <c r="AG91" s="407"/>
      <c r="AH91" s="407"/>
      <c r="AI91" s="407"/>
    </row>
    <row r="92" spans="1:35" s="402" customFormat="1" x14ac:dyDescent="0.2">
      <c r="A92" s="408"/>
      <c r="B92" s="409"/>
      <c r="C92" s="403"/>
      <c r="D92" s="410"/>
      <c r="E92" s="410"/>
      <c r="F92" s="410"/>
      <c r="G92" s="410"/>
      <c r="H92" s="410"/>
      <c r="I92" s="410"/>
      <c r="J92" s="410"/>
      <c r="K92" s="410"/>
      <c r="L92" s="410"/>
      <c r="M92" s="410"/>
      <c r="Q92" s="403"/>
      <c r="R92" s="404"/>
      <c r="S92" s="405"/>
      <c r="T92" s="405"/>
      <c r="U92" s="405"/>
      <c r="V92" s="405"/>
      <c r="W92" s="405"/>
      <c r="X92" s="405"/>
      <c r="Y92" s="405"/>
      <c r="Z92" s="405"/>
      <c r="AA92" s="403"/>
      <c r="AB92" s="406"/>
      <c r="AC92" s="405"/>
      <c r="AD92" s="405"/>
      <c r="AE92" s="405"/>
      <c r="AF92" s="407"/>
      <c r="AG92" s="407"/>
      <c r="AH92" s="407"/>
      <c r="AI92" s="407"/>
    </row>
    <row r="93" spans="1:35" s="402" customFormat="1" x14ac:dyDescent="0.2">
      <c r="A93" s="408"/>
      <c r="B93" s="409"/>
      <c r="C93" s="403"/>
      <c r="D93" s="410"/>
      <c r="E93" s="410"/>
      <c r="F93" s="410"/>
      <c r="G93" s="410"/>
      <c r="H93" s="410"/>
      <c r="I93" s="410"/>
      <c r="J93" s="410"/>
      <c r="K93" s="410"/>
      <c r="L93" s="410"/>
      <c r="M93" s="410"/>
      <c r="Q93" s="403"/>
      <c r="R93" s="404"/>
      <c r="S93" s="405"/>
      <c r="T93" s="405"/>
      <c r="U93" s="405"/>
      <c r="V93" s="405"/>
      <c r="W93" s="405"/>
      <c r="X93" s="405"/>
      <c r="Y93" s="405"/>
      <c r="Z93" s="405"/>
      <c r="AA93" s="403"/>
      <c r="AB93" s="406"/>
      <c r="AC93" s="405"/>
      <c r="AD93" s="405"/>
      <c r="AE93" s="405"/>
      <c r="AF93" s="407"/>
      <c r="AG93" s="407"/>
      <c r="AH93" s="407"/>
      <c r="AI93" s="407"/>
    </row>
    <row r="94" spans="1:35" s="402" customFormat="1" x14ac:dyDescent="0.2">
      <c r="A94" s="408"/>
      <c r="B94" s="409"/>
      <c r="C94" s="403"/>
      <c r="D94" s="410"/>
      <c r="E94" s="410"/>
      <c r="F94" s="410"/>
      <c r="G94" s="410"/>
      <c r="H94" s="410"/>
      <c r="I94" s="410"/>
      <c r="J94" s="410"/>
      <c r="K94" s="410"/>
      <c r="L94" s="410"/>
      <c r="M94" s="410"/>
      <c r="Q94" s="403"/>
      <c r="R94" s="404"/>
      <c r="S94" s="405"/>
      <c r="T94" s="405"/>
      <c r="U94" s="405"/>
      <c r="V94" s="405"/>
      <c r="W94" s="405"/>
      <c r="X94" s="405"/>
      <c r="Y94" s="405"/>
      <c r="Z94" s="405"/>
      <c r="AA94" s="403"/>
      <c r="AB94" s="406"/>
      <c r="AC94" s="405"/>
      <c r="AD94" s="405"/>
      <c r="AE94" s="405"/>
      <c r="AF94" s="407"/>
      <c r="AG94" s="407"/>
      <c r="AH94" s="407"/>
      <c r="AI94" s="407"/>
    </row>
    <row r="95" spans="1:35" s="402" customFormat="1" x14ac:dyDescent="0.2">
      <c r="A95" s="408"/>
      <c r="B95" s="409"/>
      <c r="C95" s="403"/>
      <c r="D95" s="410"/>
      <c r="E95" s="410"/>
      <c r="F95" s="410"/>
      <c r="G95" s="410"/>
      <c r="H95" s="410"/>
      <c r="I95" s="410"/>
      <c r="J95" s="410"/>
      <c r="K95" s="410"/>
      <c r="L95" s="410"/>
      <c r="M95" s="410"/>
      <c r="Q95" s="403"/>
      <c r="R95" s="404"/>
      <c r="S95" s="405"/>
      <c r="T95" s="405"/>
      <c r="U95" s="405"/>
      <c r="V95" s="405"/>
      <c r="W95" s="405"/>
      <c r="X95" s="405"/>
      <c r="Y95" s="405"/>
      <c r="Z95" s="405"/>
      <c r="AA95" s="403"/>
      <c r="AB95" s="406"/>
      <c r="AC95" s="405"/>
      <c r="AD95" s="405"/>
      <c r="AE95" s="405"/>
      <c r="AF95" s="407"/>
      <c r="AG95" s="407"/>
      <c r="AH95" s="407"/>
      <c r="AI95" s="407"/>
    </row>
    <row r="96" spans="1:35" s="402" customFormat="1" x14ac:dyDescent="0.2">
      <c r="A96" s="408"/>
      <c r="B96" s="409"/>
      <c r="C96" s="403"/>
      <c r="D96" s="410"/>
      <c r="E96" s="410"/>
      <c r="F96" s="410"/>
      <c r="G96" s="410"/>
      <c r="H96" s="410"/>
      <c r="I96" s="410"/>
      <c r="J96" s="410"/>
      <c r="K96" s="410"/>
      <c r="L96" s="410"/>
      <c r="M96" s="410"/>
      <c r="Q96" s="403"/>
      <c r="R96" s="404"/>
      <c r="S96" s="405"/>
      <c r="T96" s="405"/>
      <c r="U96" s="405"/>
      <c r="V96" s="405"/>
      <c r="W96" s="405"/>
      <c r="X96" s="405"/>
      <c r="Y96" s="405"/>
      <c r="Z96" s="405"/>
      <c r="AA96" s="403"/>
      <c r="AB96" s="406"/>
      <c r="AC96" s="405"/>
      <c r="AD96" s="405"/>
      <c r="AE96" s="405"/>
      <c r="AF96" s="407"/>
      <c r="AG96" s="407"/>
      <c r="AH96" s="407"/>
      <c r="AI96" s="407"/>
    </row>
    <row r="97" spans="1:35" s="402" customFormat="1" x14ac:dyDescent="0.2">
      <c r="A97" s="408"/>
      <c r="B97" s="409"/>
      <c r="C97" s="403"/>
      <c r="D97" s="410"/>
      <c r="E97" s="410"/>
      <c r="F97" s="410"/>
      <c r="G97" s="410"/>
      <c r="H97" s="410"/>
      <c r="I97" s="410"/>
      <c r="J97" s="410"/>
      <c r="K97" s="410"/>
      <c r="L97" s="410"/>
      <c r="M97" s="410"/>
      <c r="Q97" s="403"/>
      <c r="R97" s="404"/>
      <c r="S97" s="405"/>
      <c r="T97" s="405"/>
      <c r="U97" s="405"/>
      <c r="V97" s="405"/>
      <c r="W97" s="405"/>
      <c r="X97" s="405"/>
      <c r="Y97" s="405"/>
      <c r="Z97" s="405"/>
      <c r="AA97" s="403"/>
      <c r="AB97" s="406"/>
      <c r="AC97" s="405"/>
      <c r="AD97" s="405"/>
      <c r="AE97" s="405"/>
      <c r="AF97" s="407"/>
      <c r="AG97" s="407"/>
      <c r="AH97" s="407"/>
      <c r="AI97" s="407"/>
    </row>
    <row r="98" spans="1:35" s="402" customFormat="1" x14ac:dyDescent="0.2">
      <c r="A98" s="408"/>
      <c r="B98" s="409"/>
      <c r="C98" s="403"/>
      <c r="D98" s="410"/>
      <c r="E98" s="410"/>
      <c r="F98" s="410"/>
      <c r="G98" s="410"/>
      <c r="H98" s="410"/>
      <c r="I98" s="410"/>
      <c r="J98" s="410"/>
      <c r="K98" s="410"/>
      <c r="L98" s="410"/>
      <c r="M98" s="410"/>
      <c r="Q98" s="403"/>
      <c r="R98" s="404"/>
      <c r="S98" s="405"/>
      <c r="T98" s="405"/>
      <c r="U98" s="405"/>
      <c r="V98" s="405"/>
      <c r="W98" s="405"/>
      <c r="X98" s="405"/>
      <c r="Y98" s="405"/>
      <c r="Z98" s="405"/>
      <c r="AA98" s="403"/>
      <c r="AB98" s="406"/>
      <c r="AC98" s="405"/>
      <c r="AD98" s="405"/>
      <c r="AE98" s="405"/>
      <c r="AF98" s="407"/>
      <c r="AG98" s="407"/>
      <c r="AH98" s="407"/>
      <c r="AI98" s="407"/>
    </row>
    <row r="99" spans="1:35" s="402" customFormat="1" x14ac:dyDescent="0.2">
      <c r="A99" s="408"/>
      <c r="B99" s="409"/>
      <c r="C99" s="407"/>
      <c r="D99" s="410"/>
      <c r="E99" s="410"/>
      <c r="F99" s="410"/>
      <c r="G99" s="410"/>
      <c r="H99" s="410"/>
      <c r="I99" s="410"/>
      <c r="J99" s="410"/>
      <c r="K99" s="410"/>
      <c r="L99" s="410"/>
      <c r="M99" s="410"/>
      <c r="Q99" s="403"/>
      <c r="R99" s="404"/>
      <c r="S99" s="405"/>
      <c r="T99" s="405"/>
      <c r="U99" s="405"/>
      <c r="V99" s="405"/>
      <c r="W99" s="405"/>
      <c r="X99" s="405"/>
      <c r="Y99" s="405"/>
      <c r="Z99" s="405"/>
      <c r="AA99" s="403"/>
      <c r="AB99" s="406"/>
      <c r="AC99" s="405"/>
      <c r="AD99" s="405"/>
      <c r="AE99" s="405"/>
      <c r="AF99" s="407"/>
      <c r="AG99" s="407"/>
      <c r="AH99" s="407"/>
      <c r="AI99" s="407"/>
    </row>
    <row r="100" spans="1:35" s="402" customFormat="1" x14ac:dyDescent="0.2">
      <c r="A100" s="408"/>
      <c r="B100" s="409"/>
      <c r="C100" s="407"/>
      <c r="D100" s="410"/>
      <c r="E100" s="410"/>
      <c r="F100" s="410"/>
      <c r="G100" s="410"/>
      <c r="H100" s="410"/>
      <c r="I100" s="410"/>
      <c r="J100" s="410"/>
      <c r="K100" s="410"/>
      <c r="L100" s="410"/>
      <c r="M100" s="410"/>
      <c r="Q100" s="403"/>
      <c r="R100" s="404"/>
      <c r="S100" s="405"/>
      <c r="T100" s="405"/>
      <c r="U100" s="405"/>
      <c r="V100" s="405"/>
      <c r="W100" s="405"/>
      <c r="X100" s="405"/>
      <c r="Y100" s="405"/>
      <c r="Z100" s="405"/>
      <c r="AA100" s="403"/>
      <c r="AB100" s="406"/>
      <c r="AC100" s="405"/>
      <c r="AD100" s="405"/>
      <c r="AE100" s="405"/>
      <c r="AF100" s="407"/>
      <c r="AG100" s="407"/>
      <c r="AH100" s="407"/>
      <c r="AI100" s="407"/>
    </row>
    <row r="101" spans="1:35" s="402" customFormat="1" x14ac:dyDescent="0.2">
      <c r="A101" s="408"/>
      <c r="B101" s="409"/>
      <c r="C101" s="407"/>
      <c r="D101" s="410"/>
      <c r="E101" s="410"/>
      <c r="F101" s="410"/>
      <c r="G101" s="410"/>
      <c r="H101" s="410"/>
      <c r="I101" s="410"/>
      <c r="J101" s="410"/>
      <c r="K101" s="410"/>
      <c r="L101" s="410"/>
      <c r="M101" s="410"/>
      <c r="Q101" s="403"/>
      <c r="R101" s="404"/>
      <c r="S101" s="405"/>
      <c r="T101" s="405"/>
      <c r="U101" s="405"/>
      <c r="V101" s="405"/>
      <c r="W101" s="405"/>
      <c r="X101" s="405"/>
      <c r="Y101" s="405"/>
      <c r="Z101" s="405"/>
      <c r="AA101" s="403"/>
      <c r="AB101" s="406"/>
      <c r="AC101" s="405"/>
      <c r="AD101" s="405"/>
      <c r="AE101" s="405"/>
      <c r="AF101" s="407"/>
      <c r="AG101" s="407"/>
      <c r="AH101" s="407"/>
      <c r="AI101" s="407"/>
    </row>
    <row r="102" spans="1:35" s="402" customFormat="1" x14ac:dyDescent="0.2">
      <c r="A102" s="408"/>
      <c r="B102" s="409"/>
      <c r="C102" s="407"/>
      <c r="D102" s="410"/>
      <c r="E102" s="410"/>
      <c r="F102" s="410"/>
      <c r="G102" s="410"/>
      <c r="H102" s="410"/>
      <c r="I102" s="410"/>
      <c r="J102" s="410"/>
      <c r="K102" s="410"/>
      <c r="L102" s="410"/>
      <c r="M102" s="410"/>
      <c r="Q102" s="403"/>
      <c r="R102" s="404"/>
      <c r="S102" s="405"/>
      <c r="T102" s="405"/>
      <c r="U102" s="405"/>
      <c r="V102" s="405"/>
      <c r="W102" s="405"/>
      <c r="X102" s="405"/>
      <c r="Y102" s="405"/>
      <c r="Z102" s="405"/>
      <c r="AA102" s="403"/>
      <c r="AB102" s="406"/>
      <c r="AC102" s="405"/>
      <c r="AD102" s="405"/>
      <c r="AE102" s="405"/>
      <c r="AF102" s="407"/>
      <c r="AG102" s="407"/>
      <c r="AH102" s="407"/>
      <c r="AI102" s="407"/>
    </row>
    <row r="103" spans="1:35" s="402" customFormat="1" x14ac:dyDescent="0.2">
      <c r="A103" s="408"/>
      <c r="B103" s="409"/>
      <c r="C103" s="407"/>
      <c r="D103" s="410"/>
      <c r="E103" s="410"/>
      <c r="F103" s="410"/>
      <c r="G103" s="410"/>
      <c r="H103" s="410"/>
      <c r="I103" s="410"/>
      <c r="J103" s="410"/>
      <c r="K103" s="410"/>
      <c r="L103" s="410"/>
      <c r="M103" s="410"/>
      <c r="Q103" s="403"/>
      <c r="R103" s="404"/>
      <c r="S103" s="405"/>
      <c r="T103" s="405"/>
      <c r="U103" s="405"/>
      <c r="V103" s="405"/>
      <c r="W103" s="405"/>
      <c r="X103" s="405"/>
      <c r="Y103" s="405"/>
      <c r="Z103" s="405"/>
      <c r="AA103" s="403"/>
      <c r="AB103" s="406"/>
      <c r="AC103" s="405"/>
      <c r="AD103" s="405"/>
      <c r="AE103" s="405"/>
      <c r="AF103" s="407"/>
      <c r="AG103" s="407"/>
      <c r="AH103" s="407"/>
      <c r="AI103" s="407"/>
    </row>
    <row r="104" spans="1:35" s="402" customFormat="1" x14ac:dyDescent="0.2">
      <c r="A104" s="408"/>
      <c r="B104" s="409"/>
      <c r="C104" s="407"/>
      <c r="D104" s="410"/>
      <c r="E104" s="410"/>
      <c r="F104" s="410"/>
      <c r="G104" s="410"/>
      <c r="H104" s="410"/>
      <c r="I104" s="410"/>
      <c r="J104" s="410"/>
      <c r="K104" s="410"/>
      <c r="L104" s="410"/>
      <c r="M104" s="410"/>
      <c r="Q104" s="403"/>
      <c r="R104" s="404"/>
      <c r="S104" s="405"/>
      <c r="T104" s="405"/>
      <c r="U104" s="405"/>
      <c r="V104" s="405"/>
      <c r="W104" s="405"/>
      <c r="X104" s="405"/>
      <c r="Y104" s="405"/>
      <c r="Z104" s="405"/>
      <c r="AA104" s="403"/>
      <c r="AB104" s="406"/>
      <c r="AC104" s="405"/>
      <c r="AD104" s="405"/>
      <c r="AE104" s="405"/>
      <c r="AF104" s="407"/>
      <c r="AG104" s="407"/>
      <c r="AH104" s="407"/>
      <c r="AI104" s="407"/>
    </row>
    <row r="105" spans="1:35" s="402" customFormat="1" x14ac:dyDescent="0.2">
      <c r="A105" s="408"/>
      <c r="B105" s="409"/>
      <c r="C105" s="407"/>
      <c r="D105" s="410"/>
      <c r="E105" s="410"/>
      <c r="F105" s="410"/>
      <c r="G105" s="410"/>
      <c r="H105" s="410"/>
      <c r="I105" s="410"/>
      <c r="J105" s="410"/>
      <c r="K105" s="410"/>
      <c r="L105" s="410"/>
      <c r="M105" s="410"/>
      <c r="Q105" s="403"/>
      <c r="R105" s="404"/>
      <c r="S105" s="405"/>
      <c r="T105" s="405"/>
      <c r="U105" s="405"/>
      <c r="V105" s="405"/>
      <c r="W105" s="405"/>
      <c r="X105" s="405"/>
      <c r="Y105" s="405"/>
      <c r="Z105" s="405"/>
      <c r="AA105" s="403"/>
      <c r="AB105" s="406"/>
      <c r="AC105" s="405"/>
      <c r="AD105" s="405"/>
      <c r="AE105" s="405"/>
      <c r="AF105" s="407"/>
      <c r="AG105" s="407"/>
      <c r="AH105" s="407"/>
      <c r="AI105" s="407"/>
    </row>
  </sheetData>
  <autoFilter ref="A13:AI81"/>
  <mergeCells count="15">
    <mergeCell ref="A1:G1"/>
    <mergeCell ref="A2:G2"/>
    <mergeCell ref="A3:G3"/>
    <mergeCell ref="D11:E11"/>
    <mergeCell ref="F11:G11"/>
    <mergeCell ref="C81:H81"/>
    <mergeCell ref="S11:AB11"/>
    <mergeCell ref="I12:M12"/>
    <mergeCell ref="N12:R12"/>
    <mergeCell ref="S12:W12"/>
    <mergeCell ref="X12:AB12"/>
    <mergeCell ref="I11:R11"/>
    <mergeCell ref="B12:G12"/>
    <mergeCell ref="B80:H80"/>
    <mergeCell ref="B79:H79"/>
  </mergeCells>
  <printOptions horizontalCentered="1"/>
  <pageMargins left="0.59055118110236204" right="0.78740157480314998" top="0.78740157480314998" bottom="4.1338582677165396" header="0.511811023622047" footer="3.54330708661417"/>
  <pageSetup paperSize="9" firstPageNumber="3" fitToHeight="22" orientation="portrait" blackAndWhite="1" useFirstPageNumber="1" r:id="rId1"/>
  <headerFooter alignWithMargins="0">
    <oddHeader xml:space="preserve">&amp;C   </oddHeader>
    <oddFooter>&amp;C&amp;"Times New Roman,Bold"&amp;P</oddFooter>
  </headerFooter>
  <rowBreaks count="4" manualBreakCount="4">
    <brk id="26" max="7" man="1"/>
    <brk id="49" max="7" man="1"/>
    <brk id="69" max="7" man="1"/>
    <brk id="8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9" transitionEvaluation="1">
    <tabColor rgb="FF92D050"/>
  </sheetPr>
  <dimension ref="A1:AF70"/>
  <sheetViews>
    <sheetView view="pageBreakPreview" topLeftCell="A19" zoomScale="115" zoomScaleNormal="70" zoomScaleSheetLayoutView="115" workbookViewId="0">
      <selection activeCell="K29" sqref="K29"/>
    </sheetView>
  </sheetViews>
  <sheetFormatPr defaultColWidth="11" defaultRowHeight="12.75" x14ac:dyDescent="0.2"/>
  <cols>
    <col min="1" max="1" width="6.42578125" style="632" customWidth="1"/>
    <col min="2" max="2" width="8.140625" style="872" customWidth="1"/>
    <col min="3" max="3" width="34.5703125" style="873" customWidth="1"/>
    <col min="4" max="4" width="8.5703125" style="540" customWidth="1"/>
    <col min="5" max="5" width="9.42578125" style="540" customWidth="1"/>
    <col min="6" max="6" width="10.28515625" style="535" customWidth="1"/>
    <col min="7" max="7" width="8.5703125" style="535" customWidth="1"/>
    <col min="8" max="8" width="2.7109375" style="535" customWidth="1"/>
    <col min="9" max="9" width="8.5703125" style="540" customWidth="1"/>
    <col min="10" max="10" width="8.42578125" style="535" customWidth="1"/>
    <col min="11" max="11" width="8.5703125" style="540" customWidth="1"/>
    <col min="12" max="12" width="9.140625" style="540" customWidth="1"/>
    <col min="13" max="13" width="10.42578125" style="542" customWidth="1"/>
    <col min="14" max="14" width="13.7109375" style="644" customWidth="1"/>
    <col min="15" max="15" width="7.28515625" style="644" customWidth="1"/>
    <col min="16" max="16" width="9.140625" style="644" customWidth="1"/>
    <col min="17" max="17" width="7.28515625" style="644" customWidth="1"/>
    <col min="18" max="18" width="13" style="578" customWidth="1"/>
    <col min="19" max="22" width="5.5703125" style="644" customWidth="1"/>
    <col min="23" max="23" width="12.5703125" style="644" customWidth="1"/>
    <col min="24" max="24" width="5.5703125" style="644" customWidth="1"/>
    <col min="25" max="25" width="15.85546875" style="644" customWidth="1"/>
    <col min="26" max="26" width="9.140625" style="644" customWidth="1"/>
    <col min="27" max="27" width="9.42578125" style="535" customWidth="1"/>
    <col min="28" max="28" width="12.5703125" style="535" customWidth="1"/>
    <col min="29" max="31" width="5.5703125" style="535" customWidth="1"/>
    <col min="32" max="32" width="8.140625" style="540" customWidth="1"/>
    <col min="33" max="33" width="12.140625" style="535" customWidth="1"/>
    <col min="34" max="16384" width="11" style="535"/>
  </cols>
  <sheetData>
    <row r="1" spans="1:32" x14ac:dyDescent="0.2">
      <c r="A1" s="2062" t="s">
        <v>94</v>
      </c>
      <c r="B1" s="2062"/>
      <c r="C1" s="2062"/>
      <c r="D1" s="2062"/>
      <c r="E1" s="2062"/>
      <c r="F1" s="2062"/>
      <c r="G1" s="2062"/>
      <c r="H1" s="1269"/>
      <c r="I1" s="617"/>
      <c r="J1" s="553"/>
      <c r="K1" s="617"/>
      <c r="L1" s="617"/>
      <c r="M1" s="617"/>
    </row>
    <row r="2" spans="1:32" x14ac:dyDescent="0.2">
      <c r="A2" s="2016" t="s">
        <v>95</v>
      </c>
      <c r="B2" s="2016"/>
      <c r="C2" s="2016"/>
      <c r="D2" s="2016"/>
      <c r="E2" s="2016"/>
      <c r="F2" s="2016"/>
      <c r="G2" s="2016"/>
      <c r="H2" s="1268"/>
      <c r="I2" s="617"/>
      <c r="J2" s="553"/>
      <c r="K2" s="617"/>
      <c r="L2" s="617"/>
      <c r="M2" s="617"/>
    </row>
    <row r="3" spans="1:32" x14ac:dyDescent="0.2">
      <c r="A3" s="1992" t="s">
        <v>595</v>
      </c>
      <c r="B3" s="1992"/>
      <c r="C3" s="1992"/>
      <c r="D3" s="1992"/>
      <c r="E3" s="1992"/>
      <c r="F3" s="1992"/>
      <c r="G3" s="1992"/>
      <c r="H3" s="1265"/>
      <c r="I3" s="617"/>
      <c r="J3" s="1161"/>
      <c r="K3" s="617"/>
      <c r="L3" s="617"/>
      <c r="M3" s="617"/>
    </row>
    <row r="4" spans="1:32" ht="13.5" x14ac:dyDescent="0.25">
      <c r="A4" s="34"/>
      <c r="B4" s="1993"/>
      <c r="C4" s="1993"/>
      <c r="D4" s="1993"/>
      <c r="E4" s="1993"/>
      <c r="F4" s="1993"/>
      <c r="G4" s="1993"/>
      <c r="H4" s="1266"/>
      <c r="I4" s="617"/>
      <c r="J4" s="1161"/>
      <c r="K4" s="617"/>
      <c r="L4" s="617"/>
      <c r="M4" s="617"/>
    </row>
    <row r="5" spans="1:32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33"/>
      <c r="I5" s="617"/>
      <c r="J5" s="1161"/>
      <c r="K5" s="617"/>
      <c r="L5" s="617"/>
      <c r="M5" s="617"/>
    </row>
    <row r="6" spans="1:32" x14ac:dyDescent="0.2">
      <c r="A6" s="34"/>
      <c r="B6" s="38" t="s">
        <v>9</v>
      </c>
      <c r="C6" s="30" t="s">
        <v>10</v>
      </c>
      <c r="D6" s="39" t="s">
        <v>61</v>
      </c>
      <c r="E6" s="32">
        <v>2250212</v>
      </c>
      <c r="F6" s="32">
        <v>989269</v>
      </c>
      <c r="G6" s="32">
        <f>SUM(E6:F6)</f>
        <v>3239481</v>
      </c>
      <c r="H6" s="32"/>
      <c r="I6" s="617"/>
      <c r="J6" s="617"/>
      <c r="K6" s="617"/>
      <c r="L6" s="617"/>
      <c r="M6" s="617"/>
    </row>
    <row r="7" spans="1:32" ht="13.15" customHeight="1" x14ac:dyDescent="0.2">
      <c r="A7" s="34"/>
      <c r="B7" s="38" t="s">
        <v>11</v>
      </c>
      <c r="C7" s="40" t="s">
        <v>12</v>
      </c>
      <c r="D7" s="41"/>
      <c r="E7" s="33"/>
      <c r="F7" s="33"/>
      <c r="G7" s="33"/>
      <c r="H7" s="33"/>
      <c r="I7" s="617"/>
      <c r="J7" s="617"/>
      <c r="K7" s="617"/>
      <c r="L7" s="617"/>
      <c r="M7" s="617"/>
    </row>
    <row r="8" spans="1:32" x14ac:dyDescent="0.2">
      <c r="A8" s="34"/>
      <c r="B8" s="38"/>
      <c r="C8" s="40" t="s">
        <v>118</v>
      </c>
      <c r="D8" s="41" t="s">
        <v>61</v>
      </c>
      <c r="E8" s="1251">
        <f>0</f>
        <v>0</v>
      </c>
      <c r="F8" s="1239">
        <f>G32</f>
        <v>28042</v>
      </c>
      <c r="G8" s="33">
        <f>SUM(E8:F8)</f>
        <v>28042</v>
      </c>
      <c r="H8" s="33"/>
      <c r="I8" s="617"/>
      <c r="J8" s="617"/>
      <c r="K8" s="617"/>
      <c r="L8" s="617"/>
      <c r="M8" s="617"/>
    </row>
    <row r="9" spans="1:32" x14ac:dyDescent="0.2">
      <c r="A9" s="34"/>
      <c r="B9" s="42" t="s">
        <v>60</v>
      </c>
      <c r="C9" s="30" t="s">
        <v>26</v>
      </c>
      <c r="D9" s="43" t="s">
        <v>61</v>
      </c>
      <c r="E9" s="44">
        <f>SUM(E6:E8)</f>
        <v>2250212</v>
      </c>
      <c r="F9" s="44">
        <f>SUM(F6:F8)</f>
        <v>1017311</v>
      </c>
      <c r="G9" s="44">
        <f>SUM(E9:F9)</f>
        <v>3267523</v>
      </c>
      <c r="H9" s="32"/>
      <c r="I9" s="542"/>
      <c r="J9" s="542"/>
      <c r="K9" s="542"/>
      <c r="L9" s="542"/>
    </row>
    <row r="10" spans="1:32" x14ac:dyDescent="0.2">
      <c r="A10" s="34"/>
      <c r="B10" s="38"/>
      <c r="C10" s="30"/>
      <c r="D10" s="31"/>
      <c r="E10" s="31"/>
      <c r="F10" s="39"/>
      <c r="G10" s="31"/>
      <c r="H10" s="31"/>
      <c r="I10" s="542"/>
      <c r="J10" s="542"/>
      <c r="K10" s="542"/>
      <c r="L10" s="542"/>
    </row>
    <row r="11" spans="1:32" x14ac:dyDescent="0.2">
      <c r="A11" s="34"/>
      <c r="B11" s="38" t="s">
        <v>27</v>
      </c>
      <c r="C11" s="30" t="s">
        <v>28</v>
      </c>
      <c r="D11" s="30"/>
      <c r="E11" s="30"/>
      <c r="F11" s="45"/>
      <c r="G11" s="30"/>
      <c r="H11" s="30"/>
      <c r="I11" s="542"/>
      <c r="J11" s="542"/>
      <c r="K11" s="542"/>
      <c r="L11" s="542"/>
    </row>
    <row r="12" spans="1:32" s="545" customFormat="1" x14ac:dyDescent="0.2">
      <c r="A12" s="32"/>
      <c r="B12" s="1162"/>
      <c r="C12" s="1162"/>
      <c r="D12" s="1162"/>
      <c r="E12" s="1162"/>
      <c r="F12" s="1162"/>
      <c r="G12" s="1162"/>
      <c r="H12" s="1267"/>
      <c r="I12" s="2018"/>
      <c r="J12" s="2018"/>
      <c r="K12" s="2018"/>
      <c r="L12" s="2018"/>
      <c r="M12" s="2019"/>
      <c r="N12" s="2018"/>
      <c r="O12" s="2018"/>
      <c r="P12" s="2018"/>
      <c r="Q12" s="2018"/>
      <c r="R12" s="2018"/>
      <c r="S12" s="2018"/>
      <c r="T12" s="2018"/>
      <c r="U12" s="2018"/>
      <c r="V12" s="2018"/>
      <c r="W12" s="2018"/>
      <c r="X12" s="2020"/>
      <c r="Y12" s="2020"/>
      <c r="Z12" s="2020"/>
      <c r="AA12" s="2020"/>
      <c r="AB12" s="2020"/>
    </row>
    <row r="13" spans="1:32" s="545" customFormat="1" ht="13.5" thickBot="1" x14ac:dyDescent="0.25">
      <c r="A13" s="46"/>
      <c r="B13" s="1171"/>
      <c r="C13" s="1171"/>
      <c r="D13" s="1171"/>
      <c r="E13" s="1171"/>
      <c r="F13" s="1171"/>
      <c r="G13" s="1171" t="s">
        <v>112</v>
      </c>
      <c r="H13" s="1267"/>
      <c r="I13" s="2021"/>
      <c r="J13" s="2021"/>
      <c r="K13" s="2021"/>
      <c r="L13" s="2021"/>
      <c r="M13" s="2022"/>
      <c r="N13" s="2021"/>
      <c r="O13" s="2021"/>
      <c r="P13" s="2021"/>
      <c r="Q13" s="2021"/>
      <c r="R13" s="2021"/>
      <c r="S13" s="2021"/>
      <c r="T13" s="2021"/>
      <c r="U13" s="2021"/>
      <c r="V13" s="2021"/>
      <c r="W13" s="2021"/>
      <c r="X13" s="2023"/>
      <c r="Y13" s="2023"/>
      <c r="Z13" s="2023"/>
      <c r="AA13" s="2023"/>
      <c r="AB13" s="2023"/>
    </row>
    <row r="14" spans="1:32" s="545" customFormat="1" ht="14.25" thickTop="1" thickBot="1" x14ac:dyDescent="0.25">
      <c r="A14" s="46"/>
      <c r="B14" s="370"/>
      <c r="C14" s="370" t="s">
        <v>29</v>
      </c>
      <c r="D14" s="370"/>
      <c r="E14" s="370" t="s">
        <v>62</v>
      </c>
      <c r="F14" s="370" t="s">
        <v>123</v>
      </c>
      <c r="G14" s="47" t="s">
        <v>121</v>
      </c>
      <c r="H14" s="33"/>
      <c r="I14" s="548"/>
      <c r="J14" s="548"/>
      <c r="K14" s="548"/>
      <c r="L14" s="548"/>
      <c r="M14" s="549"/>
      <c r="N14" s="548"/>
      <c r="O14" s="548"/>
      <c r="P14" s="548"/>
      <c r="Q14" s="548"/>
      <c r="R14" s="549"/>
      <c r="S14" s="548"/>
      <c r="T14" s="548"/>
      <c r="U14" s="548"/>
      <c r="V14" s="548"/>
      <c r="W14" s="549"/>
      <c r="X14" s="550"/>
      <c r="Y14" s="550"/>
      <c r="Z14" s="550"/>
      <c r="AA14" s="550"/>
      <c r="AB14" s="551"/>
    </row>
    <row r="15" spans="1:32" ht="15.6" customHeight="1" thickTop="1" x14ac:dyDescent="0.2">
      <c r="A15" s="620"/>
      <c r="B15" s="585"/>
      <c r="C15" s="1777" t="s">
        <v>15</v>
      </c>
      <c r="D15" s="643"/>
      <c r="E15" s="643"/>
      <c r="F15" s="643"/>
      <c r="G15" s="643"/>
      <c r="H15" s="643"/>
      <c r="I15" s="644"/>
      <c r="J15" s="644"/>
      <c r="K15" s="644"/>
      <c r="L15" s="644"/>
      <c r="M15" s="619"/>
      <c r="R15" s="644"/>
      <c r="V15" s="535"/>
      <c r="W15" s="535"/>
      <c r="X15" s="535"/>
      <c r="Y15" s="535"/>
      <c r="Z15" s="535"/>
      <c r="AA15" s="540"/>
      <c r="AF15" s="535"/>
    </row>
    <row r="16" spans="1:32" ht="13.5" customHeight="1" x14ac:dyDescent="0.2">
      <c r="A16" s="620" t="s">
        <v>64</v>
      </c>
      <c r="B16" s="878">
        <v>4801</v>
      </c>
      <c r="C16" s="629" t="s">
        <v>84</v>
      </c>
      <c r="D16" s="639"/>
      <c r="E16" s="639"/>
      <c r="F16" s="639"/>
      <c r="G16" s="638"/>
      <c r="H16" s="638"/>
      <c r="I16" s="644"/>
      <c r="J16" s="644"/>
      <c r="K16" s="644"/>
      <c r="L16" s="644"/>
      <c r="M16" s="619"/>
      <c r="R16" s="644"/>
      <c r="V16" s="535"/>
      <c r="W16" s="535"/>
      <c r="X16" s="535"/>
      <c r="Y16" s="535"/>
      <c r="Z16" s="535"/>
      <c r="AA16" s="540"/>
      <c r="AF16" s="535"/>
    </row>
    <row r="17" spans="1:32" ht="14.45" customHeight="1" x14ac:dyDescent="0.2">
      <c r="A17" s="620"/>
      <c r="B17" s="877">
        <v>5</v>
      </c>
      <c r="C17" s="576" t="s">
        <v>48</v>
      </c>
      <c r="D17" s="639"/>
      <c r="E17" s="639"/>
      <c r="F17" s="639"/>
      <c r="G17" s="638"/>
      <c r="H17" s="638"/>
      <c r="I17" s="644"/>
      <c r="J17" s="644"/>
      <c r="K17" s="644"/>
      <c r="L17" s="644"/>
      <c r="M17" s="619"/>
      <c r="R17" s="644"/>
      <c r="V17" s="535"/>
      <c r="W17" s="535"/>
      <c r="X17" s="535"/>
      <c r="Y17" s="535"/>
      <c r="Z17" s="535"/>
      <c r="AA17" s="540"/>
      <c r="AF17" s="535"/>
    </row>
    <row r="18" spans="1:32" ht="14.45" customHeight="1" x14ac:dyDescent="0.2">
      <c r="A18" s="620"/>
      <c r="B18" s="881">
        <v>5.8</v>
      </c>
      <c r="C18" s="629" t="s">
        <v>21</v>
      </c>
      <c r="D18" s="638"/>
      <c r="E18" s="638"/>
      <c r="F18" s="638"/>
      <c r="G18" s="638"/>
      <c r="H18" s="638"/>
      <c r="I18" s="644"/>
      <c r="J18" s="644"/>
      <c r="K18" s="644"/>
      <c r="L18" s="644"/>
      <c r="M18" s="619"/>
      <c r="R18" s="644"/>
      <c r="V18" s="535"/>
      <c r="W18" s="535"/>
      <c r="X18" s="535"/>
      <c r="Y18" s="535"/>
      <c r="Z18" s="535"/>
      <c r="AA18" s="540"/>
      <c r="AF18" s="535"/>
    </row>
    <row r="19" spans="1:32" ht="27" customHeight="1" x14ac:dyDescent="0.2">
      <c r="A19" s="620"/>
      <c r="B19" s="877">
        <v>46</v>
      </c>
      <c r="C19" s="576" t="s">
        <v>126</v>
      </c>
      <c r="D19" s="638"/>
      <c r="E19" s="638"/>
      <c r="F19" s="638"/>
      <c r="G19" s="638"/>
      <c r="H19" s="638"/>
      <c r="I19" s="644"/>
      <c r="J19" s="644"/>
      <c r="K19" s="644"/>
      <c r="L19" s="644"/>
      <c r="M19" s="619"/>
      <c r="R19" s="644"/>
      <c r="V19" s="535"/>
      <c r="W19" s="535"/>
      <c r="X19" s="535"/>
      <c r="Y19" s="535"/>
      <c r="Z19" s="535"/>
      <c r="AA19" s="540"/>
      <c r="AF19" s="535"/>
    </row>
    <row r="20" spans="1:32" ht="15" customHeight="1" x14ac:dyDescent="0.2">
      <c r="A20" s="620"/>
      <c r="B20" s="888">
        <v>79</v>
      </c>
      <c r="C20" s="576" t="s">
        <v>241</v>
      </c>
      <c r="D20" s="572"/>
      <c r="E20" s="571"/>
      <c r="F20" s="613"/>
      <c r="G20" s="571"/>
      <c r="H20" s="571"/>
      <c r="I20" s="644"/>
      <c r="J20" s="644"/>
      <c r="K20" s="887"/>
      <c r="L20" s="644"/>
      <c r="M20" s="619"/>
      <c r="R20" s="644"/>
      <c r="V20" s="535"/>
      <c r="W20" s="535"/>
      <c r="X20" s="535"/>
      <c r="Y20" s="535"/>
      <c r="Z20" s="535"/>
      <c r="AA20" s="540"/>
      <c r="AF20" s="535"/>
    </row>
    <row r="21" spans="1:32" ht="15" customHeight="1" x14ac:dyDescent="0.2">
      <c r="A21" s="620"/>
      <c r="B21" s="885" t="s">
        <v>401</v>
      </c>
      <c r="C21" s="576" t="s">
        <v>3</v>
      </c>
      <c r="D21" s="613"/>
      <c r="E21" s="575">
        <v>27636</v>
      </c>
      <c r="F21" s="1417">
        <v>0</v>
      </c>
      <c r="G21" s="575">
        <f>SUM(E21:F21)</f>
        <v>27636</v>
      </c>
      <c r="H21" s="1283"/>
      <c r="I21" s="644"/>
      <c r="J21" s="644"/>
      <c r="K21" s="887"/>
      <c r="L21" s="644"/>
      <c r="M21" s="578"/>
      <c r="R21" s="644"/>
      <c r="V21" s="535"/>
      <c r="W21" s="535"/>
      <c r="X21" s="535"/>
      <c r="Y21" s="535"/>
      <c r="Z21" s="535"/>
      <c r="AA21" s="540"/>
      <c r="AF21" s="535"/>
    </row>
    <row r="22" spans="1:32" ht="27" customHeight="1" x14ac:dyDescent="0.2">
      <c r="A22" s="620" t="s">
        <v>60</v>
      </c>
      <c r="B22" s="877">
        <v>46</v>
      </c>
      <c r="C22" s="576" t="s">
        <v>126</v>
      </c>
      <c r="D22" s="572"/>
      <c r="E22" s="568">
        <f>SUM(E20:E21)</f>
        <v>27636</v>
      </c>
      <c r="F22" s="1357">
        <f>SUM(F20:F21)</f>
        <v>0</v>
      </c>
      <c r="G22" s="568">
        <f>SUM(G20:G21)</f>
        <v>27636</v>
      </c>
      <c r="H22" s="571"/>
      <c r="I22" s="644"/>
      <c r="J22" s="644"/>
      <c r="K22" s="887"/>
      <c r="L22" s="644"/>
      <c r="M22" s="619"/>
      <c r="R22" s="644"/>
      <c r="U22" s="633"/>
      <c r="Y22" s="535"/>
      <c r="Z22" s="535"/>
      <c r="AA22" s="540"/>
      <c r="AF22" s="535"/>
    </row>
    <row r="23" spans="1:32" ht="12.95" customHeight="1" x14ac:dyDescent="0.2">
      <c r="A23" s="620"/>
      <c r="B23" s="881"/>
      <c r="C23" s="629"/>
      <c r="D23" s="638"/>
      <c r="E23" s="639"/>
      <c r="F23" s="1418"/>
      <c r="G23" s="638"/>
      <c r="H23" s="638"/>
      <c r="I23" s="644"/>
      <c r="J23" s="644"/>
      <c r="K23" s="644"/>
      <c r="L23" s="644"/>
      <c r="M23" s="619"/>
      <c r="R23" s="644"/>
      <c r="V23" s="535"/>
      <c r="W23" s="535"/>
      <c r="X23" s="535"/>
      <c r="Y23" s="535"/>
      <c r="Z23" s="535"/>
      <c r="AA23" s="540"/>
      <c r="AF23" s="535"/>
    </row>
    <row r="24" spans="1:32" ht="15.6" customHeight="1" x14ac:dyDescent="0.2">
      <c r="A24" s="620"/>
      <c r="B24" s="877">
        <v>47</v>
      </c>
      <c r="C24" s="576" t="s">
        <v>402</v>
      </c>
      <c r="D24" s="638"/>
      <c r="E24" s="639"/>
      <c r="F24" s="1418"/>
      <c r="G24" s="638"/>
      <c r="H24" s="638"/>
      <c r="I24" s="644"/>
      <c r="J24" s="644"/>
      <c r="K24" s="644"/>
      <c r="L24" s="644"/>
      <c r="M24" s="619"/>
      <c r="R24" s="644"/>
      <c r="V24" s="535"/>
      <c r="W24" s="535"/>
      <c r="X24" s="535"/>
      <c r="Y24" s="535"/>
      <c r="Z24" s="535"/>
      <c r="AA24" s="540"/>
      <c r="AF24" s="535"/>
    </row>
    <row r="25" spans="1:32" ht="14.45" customHeight="1" x14ac:dyDescent="0.2">
      <c r="A25" s="620"/>
      <c r="B25" s="877">
        <v>80</v>
      </c>
      <c r="C25" s="576" t="s">
        <v>403</v>
      </c>
      <c r="D25" s="572"/>
      <c r="E25" s="571"/>
      <c r="F25" s="1419"/>
      <c r="G25" s="571"/>
      <c r="H25" s="571"/>
      <c r="I25" s="644"/>
      <c r="J25" s="644"/>
      <c r="K25" s="887"/>
      <c r="L25" s="644"/>
      <c r="M25" s="619"/>
      <c r="R25" s="644"/>
      <c r="V25" s="535"/>
      <c r="W25" s="535"/>
      <c r="X25" s="535"/>
      <c r="Y25" s="535"/>
      <c r="Z25" s="535"/>
      <c r="AA25" s="540"/>
      <c r="AF25" s="535"/>
    </row>
    <row r="26" spans="1:32" ht="13.9" customHeight="1" x14ac:dyDescent="0.2">
      <c r="A26" s="620"/>
      <c r="B26" s="877" t="s">
        <v>404</v>
      </c>
      <c r="C26" s="576" t="s">
        <v>3</v>
      </c>
      <c r="D26" s="572"/>
      <c r="E26" s="571">
        <v>406</v>
      </c>
      <c r="F26" s="1300">
        <v>0</v>
      </c>
      <c r="G26" s="571">
        <f>SUM(E26:F26)</f>
        <v>406</v>
      </c>
      <c r="H26" s="1284"/>
      <c r="I26" s="644"/>
      <c r="J26" s="644"/>
      <c r="K26" s="644"/>
      <c r="L26" s="644"/>
      <c r="M26" s="619"/>
      <c r="R26" s="644"/>
      <c r="V26" s="535"/>
      <c r="W26" s="535"/>
      <c r="X26" s="535"/>
      <c r="Y26" s="535"/>
      <c r="Z26" s="535"/>
      <c r="AA26" s="540"/>
      <c r="AF26" s="535"/>
    </row>
    <row r="27" spans="1:32" ht="13.15" customHeight="1" x14ac:dyDescent="0.2">
      <c r="A27" s="620" t="s">
        <v>60</v>
      </c>
      <c r="B27" s="877">
        <v>47</v>
      </c>
      <c r="C27" s="576" t="s">
        <v>402</v>
      </c>
      <c r="D27" s="613"/>
      <c r="E27" s="879">
        <f>SUM(E25:E26)</f>
        <v>406</v>
      </c>
      <c r="F27" s="1420">
        <f>SUM(F25:F26)</f>
        <v>0</v>
      </c>
      <c r="G27" s="879">
        <f>SUM(G25:G26)</f>
        <v>406</v>
      </c>
      <c r="H27" s="614"/>
      <c r="I27" s="644"/>
      <c r="J27" s="644"/>
      <c r="K27" s="644"/>
      <c r="L27" s="644"/>
      <c r="M27" s="619"/>
      <c r="R27" s="644"/>
      <c r="V27" s="535"/>
      <c r="W27" s="535"/>
      <c r="X27" s="535"/>
      <c r="Y27" s="535"/>
      <c r="Z27" s="535"/>
      <c r="AA27" s="540"/>
      <c r="AF27" s="535"/>
    </row>
    <row r="28" spans="1:32" x14ac:dyDescent="0.2">
      <c r="A28" s="620" t="s">
        <v>60</v>
      </c>
      <c r="B28" s="881">
        <v>5.8</v>
      </c>
      <c r="C28" s="629" t="s">
        <v>21</v>
      </c>
      <c r="D28" s="572"/>
      <c r="E28" s="575">
        <f>E27+E22</f>
        <v>28042</v>
      </c>
      <c r="F28" s="1358">
        <f>F27+F22</f>
        <v>0</v>
      </c>
      <c r="G28" s="575">
        <f>G27+G22</f>
        <v>28042</v>
      </c>
      <c r="H28" s="571"/>
      <c r="I28" s="644"/>
      <c r="J28" s="644"/>
      <c r="K28" s="644"/>
      <c r="L28" s="644"/>
      <c r="M28" s="619"/>
      <c r="R28" s="644"/>
      <c r="V28" s="535"/>
      <c r="W28" s="535"/>
      <c r="X28" s="535"/>
      <c r="Y28" s="535"/>
      <c r="Z28" s="535"/>
      <c r="AA28" s="540"/>
      <c r="AF28" s="535"/>
    </row>
    <row r="29" spans="1:32" x14ac:dyDescent="0.2">
      <c r="A29" s="630" t="s">
        <v>60</v>
      </c>
      <c r="B29" s="891">
        <v>5</v>
      </c>
      <c r="C29" s="631" t="s">
        <v>48</v>
      </c>
      <c r="D29" s="574"/>
      <c r="E29" s="568">
        <f t="shared" ref="E29" si="0">E28</f>
        <v>28042</v>
      </c>
      <c r="F29" s="1357">
        <f t="shared" ref="F29:G29" si="1">F28</f>
        <v>0</v>
      </c>
      <c r="G29" s="568">
        <f t="shared" si="1"/>
        <v>28042</v>
      </c>
      <c r="H29" s="571"/>
      <c r="I29" s="644"/>
      <c r="J29" s="644"/>
      <c r="K29" s="644"/>
      <c r="L29" s="644"/>
      <c r="M29" s="619"/>
      <c r="R29" s="644"/>
      <c r="V29" s="535"/>
      <c r="W29" s="535"/>
      <c r="X29" s="535"/>
      <c r="Y29" s="535"/>
      <c r="Z29" s="535"/>
      <c r="AA29" s="540"/>
      <c r="AF29" s="535"/>
    </row>
    <row r="30" spans="1:32" ht="13.9" customHeight="1" x14ac:dyDescent="0.2">
      <c r="A30" s="632" t="s">
        <v>60</v>
      </c>
      <c r="B30" s="878">
        <v>4801</v>
      </c>
      <c r="C30" s="629" t="s">
        <v>84</v>
      </c>
      <c r="D30" s="567"/>
      <c r="E30" s="568">
        <f>E29</f>
        <v>28042</v>
      </c>
      <c r="F30" s="1357">
        <f t="shared" ref="F30:G30" si="2">F29</f>
        <v>0</v>
      </c>
      <c r="G30" s="568">
        <f t="shared" si="2"/>
        <v>28042</v>
      </c>
      <c r="H30" s="571"/>
      <c r="I30" s="644"/>
      <c r="J30" s="644"/>
      <c r="K30" s="644"/>
      <c r="L30" s="644"/>
      <c r="M30" s="619"/>
      <c r="R30" s="644"/>
      <c r="V30" s="535"/>
      <c r="W30" s="535"/>
      <c r="X30" s="535"/>
      <c r="Y30" s="535"/>
      <c r="Z30" s="535"/>
      <c r="AA30" s="540"/>
      <c r="AF30" s="535"/>
    </row>
    <row r="31" spans="1:32" ht="13.9" customHeight="1" x14ac:dyDescent="0.2">
      <c r="A31" s="640" t="s">
        <v>60</v>
      </c>
      <c r="B31" s="882"/>
      <c r="C31" s="641" t="s">
        <v>15</v>
      </c>
      <c r="D31" s="567"/>
      <c r="E31" s="568">
        <f t="shared" ref="E31" si="3">E30</f>
        <v>28042</v>
      </c>
      <c r="F31" s="1357">
        <f t="shared" ref="F31:G31" si="4">F30</f>
        <v>0</v>
      </c>
      <c r="G31" s="568">
        <f t="shared" si="4"/>
        <v>28042</v>
      </c>
      <c r="H31" s="571"/>
      <c r="I31" s="644"/>
      <c r="J31" s="644"/>
      <c r="K31" s="644"/>
      <c r="L31" s="644"/>
      <c r="M31" s="619"/>
      <c r="R31" s="644"/>
      <c r="V31" s="535"/>
      <c r="W31" s="535"/>
      <c r="X31" s="535"/>
      <c r="Y31" s="535"/>
      <c r="Z31" s="535"/>
      <c r="AA31" s="540"/>
      <c r="AF31" s="535"/>
    </row>
    <row r="32" spans="1:32" ht="13.9" customHeight="1" x14ac:dyDescent="0.2">
      <c r="A32" s="640" t="s">
        <v>60</v>
      </c>
      <c r="B32" s="882"/>
      <c r="C32" s="641" t="s">
        <v>61</v>
      </c>
      <c r="D32" s="642"/>
      <c r="E32" s="568">
        <f>E31</f>
        <v>28042</v>
      </c>
      <c r="F32" s="1357">
        <f t="shared" ref="F32:G32" si="5">F31</f>
        <v>0</v>
      </c>
      <c r="G32" s="568">
        <f t="shared" si="5"/>
        <v>28042</v>
      </c>
      <c r="H32" s="643"/>
      <c r="I32" s="644"/>
      <c r="J32" s="644"/>
      <c r="K32" s="644"/>
      <c r="L32" s="644"/>
      <c r="M32" s="619"/>
      <c r="R32" s="644"/>
      <c r="V32" s="535"/>
      <c r="W32" s="535"/>
      <c r="X32" s="535"/>
      <c r="Y32" s="535"/>
      <c r="Z32" s="535"/>
      <c r="AA32" s="540"/>
      <c r="AF32" s="535"/>
    </row>
    <row r="33" spans="1:31" ht="31.15" customHeight="1" x14ac:dyDescent="0.2">
      <c r="A33" s="2063" t="s">
        <v>793</v>
      </c>
      <c r="B33" s="2063"/>
      <c r="C33" s="2063"/>
      <c r="D33" s="2063"/>
      <c r="E33" s="2063"/>
      <c r="F33" s="2063"/>
      <c r="G33" s="2063"/>
      <c r="H33" s="572"/>
      <c r="I33" s="572"/>
      <c r="J33" s="572"/>
      <c r="K33" s="571"/>
      <c r="L33" s="572"/>
      <c r="M33" s="572"/>
      <c r="R33" s="619"/>
    </row>
    <row r="34" spans="1:31" x14ac:dyDescent="0.2">
      <c r="A34" s="620"/>
      <c r="B34" s="1989"/>
      <c r="C34" s="1989"/>
      <c r="D34" s="1989"/>
      <c r="E34" s="1989"/>
      <c r="F34" s="1989"/>
      <c r="G34" s="1989"/>
      <c r="H34" s="643"/>
      <c r="I34" s="643"/>
      <c r="J34" s="643"/>
      <c r="K34" s="643"/>
      <c r="L34" s="643"/>
      <c r="M34" s="643"/>
      <c r="R34" s="619"/>
    </row>
    <row r="35" spans="1:31" x14ac:dyDescent="0.2">
      <c r="A35" s="620"/>
      <c r="B35" s="585"/>
      <c r="C35" s="871"/>
      <c r="D35" s="643"/>
      <c r="E35" s="643"/>
      <c r="F35" s="643"/>
      <c r="G35" s="643"/>
      <c r="H35" s="643"/>
      <c r="I35" s="643"/>
      <c r="J35" s="643"/>
      <c r="K35" s="571"/>
      <c r="L35" s="643"/>
      <c r="M35" s="643"/>
    </row>
    <row r="36" spans="1:31" x14ac:dyDescent="0.2">
      <c r="C36" s="871"/>
      <c r="D36" s="1970"/>
      <c r="E36" s="1232"/>
      <c r="F36" s="1970"/>
      <c r="G36" s="1232"/>
      <c r="H36" s="1232"/>
      <c r="I36" s="542"/>
      <c r="J36" s="540"/>
    </row>
    <row r="37" spans="1:31" x14ac:dyDescent="0.2">
      <c r="C37" s="871"/>
      <c r="D37" s="588"/>
      <c r="E37" s="588"/>
      <c r="F37" s="588"/>
      <c r="G37" s="588"/>
      <c r="H37" s="588"/>
      <c r="I37" s="588"/>
      <c r="J37" s="588"/>
    </row>
    <row r="38" spans="1:31" x14ac:dyDescent="0.2">
      <c r="C38" s="871"/>
      <c r="D38" s="1209"/>
      <c r="E38" s="1209"/>
      <c r="F38" s="1209"/>
      <c r="G38" s="1209"/>
      <c r="H38" s="1209"/>
      <c r="I38" s="1209"/>
      <c r="J38" s="822"/>
      <c r="AC38" s="644"/>
      <c r="AD38" s="644"/>
      <c r="AE38" s="644"/>
    </row>
    <row r="39" spans="1:31" x14ac:dyDescent="0.2">
      <c r="C39" s="893"/>
      <c r="D39" s="823"/>
      <c r="E39" s="823"/>
      <c r="F39" s="823"/>
      <c r="G39" s="823"/>
      <c r="H39" s="823"/>
      <c r="I39" s="823"/>
      <c r="J39" s="823"/>
    </row>
    <row r="40" spans="1:31" x14ac:dyDescent="0.2">
      <c r="F40" s="540"/>
      <c r="G40" s="540"/>
      <c r="H40" s="540"/>
      <c r="J40" s="540"/>
      <c r="Z40" s="638"/>
    </row>
    <row r="41" spans="1:31" x14ac:dyDescent="0.2">
      <c r="C41" s="893"/>
      <c r="F41" s="540"/>
      <c r="G41" s="540"/>
      <c r="H41" s="540"/>
      <c r="J41" s="540"/>
      <c r="Z41" s="638"/>
    </row>
    <row r="42" spans="1:31" x14ac:dyDescent="0.2">
      <c r="C42" s="893"/>
      <c r="F42" s="540"/>
      <c r="G42" s="540"/>
      <c r="H42" s="540"/>
      <c r="J42" s="540"/>
      <c r="Z42" s="638"/>
    </row>
    <row r="43" spans="1:31" x14ac:dyDescent="0.2">
      <c r="C43" s="893"/>
      <c r="F43" s="540"/>
      <c r="G43" s="540"/>
      <c r="H43" s="540"/>
      <c r="J43" s="540"/>
      <c r="Z43" s="638"/>
    </row>
    <row r="44" spans="1:31" x14ac:dyDescent="0.2">
      <c r="C44" s="893"/>
      <c r="F44" s="540"/>
      <c r="G44" s="540"/>
      <c r="H44" s="540"/>
      <c r="J44" s="540"/>
      <c r="Z44" s="638"/>
    </row>
    <row r="45" spans="1:31" x14ac:dyDescent="0.2">
      <c r="F45" s="540"/>
      <c r="G45" s="540"/>
      <c r="H45" s="540"/>
      <c r="J45" s="540"/>
      <c r="Z45" s="638"/>
    </row>
    <row r="46" spans="1:31" x14ac:dyDescent="0.2">
      <c r="Z46" s="638"/>
    </row>
    <row r="47" spans="1:31" x14ac:dyDescent="0.2">
      <c r="Z47" s="638"/>
    </row>
    <row r="48" spans="1:31" x14ac:dyDescent="0.2">
      <c r="Z48" s="638"/>
    </row>
    <row r="49" spans="3:26" x14ac:dyDescent="0.2">
      <c r="Z49" s="638"/>
    </row>
    <row r="50" spans="3:26" x14ac:dyDescent="0.2">
      <c r="Z50" s="638"/>
    </row>
    <row r="51" spans="3:26" x14ac:dyDescent="0.2">
      <c r="Z51" s="638"/>
    </row>
    <row r="52" spans="3:26" x14ac:dyDescent="0.2">
      <c r="Z52" s="639"/>
    </row>
    <row r="53" spans="3:26" x14ac:dyDescent="0.2">
      <c r="Z53" s="638"/>
    </row>
    <row r="54" spans="3:26" x14ac:dyDescent="0.2">
      <c r="Z54" s="638"/>
    </row>
    <row r="55" spans="3:26" x14ac:dyDescent="0.2">
      <c r="F55" s="540"/>
      <c r="G55" s="540"/>
      <c r="H55" s="540"/>
      <c r="J55" s="540"/>
      <c r="Z55" s="638"/>
    </row>
    <row r="56" spans="3:26" x14ac:dyDescent="0.2">
      <c r="Z56" s="638"/>
    </row>
    <row r="57" spans="3:26" x14ac:dyDescent="0.2">
      <c r="Z57" s="638"/>
    </row>
    <row r="58" spans="3:26" x14ac:dyDescent="0.2">
      <c r="Z58" s="638"/>
    </row>
    <row r="59" spans="3:26" x14ac:dyDescent="0.2">
      <c r="Z59" s="638"/>
    </row>
    <row r="60" spans="3:26" x14ac:dyDescent="0.2">
      <c r="Z60" s="638"/>
    </row>
    <row r="61" spans="3:26" x14ac:dyDescent="0.2">
      <c r="Z61" s="638"/>
    </row>
    <row r="62" spans="3:26" x14ac:dyDescent="0.2">
      <c r="Z62" s="637"/>
    </row>
    <row r="63" spans="3:26" x14ac:dyDescent="0.2">
      <c r="C63" s="535"/>
      <c r="D63" s="535"/>
      <c r="Z63" s="639"/>
    </row>
    <row r="64" spans="3:26" x14ac:dyDescent="0.2">
      <c r="C64" s="535"/>
      <c r="D64" s="535"/>
      <c r="Z64" s="639"/>
    </row>
    <row r="65" spans="3:26" x14ac:dyDescent="0.2">
      <c r="C65" s="535"/>
      <c r="D65" s="535"/>
      <c r="Z65" s="639"/>
    </row>
    <row r="66" spans="3:26" x14ac:dyDescent="0.2">
      <c r="C66" s="535"/>
      <c r="D66" s="535"/>
    </row>
    <row r="67" spans="3:26" x14ac:dyDescent="0.2">
      <c r="C67" s="535"/>
      <c r="D67" s="535"/>
    </row>
    <row r="68" spans="3:26" x14ac:dyDescent="0.2">
      <c r="C68" s="535"/>
      <c r="D68" s="535"/>
    </row>
    <row r="69" spans="3:26" x14ac:dyDescent="0.2">
      <c r="C69" s="535"/>
      <c r="D69" s="535"/>
    </row>
    <row r="70" spans="3:26" x14ac:dyDescent="0.2">
      <c r="C70" s="535"/>
      <c r="D70" s="535"/>
    </row>
  </sheetData>
  <autoFilter ref="A14:AF32"/>
  <mergeCells count="12">
    <mergeCell ref="B34:G34"/>
    <mergeCell ref="A1:G1"/>
    <mergeCell ref="A2:G2"/>
    <mergeCell ref="S12:AB12"/>
    <mergeCell ref="I13:M13"/>
    <mergeCell ref="N13:R13"/>
    <mergeCell ref="S13:W13"/>
    <mergeCell ref="X13:AB13"/>
    <mergeCell ref="I12:R12"/>
    <mergeCell ref="A3:G3"/>
    <mergeCell ref="B4:G4"/>
    <mergeCell ref="A33:G33"/>
  </mergeCells>
  <printOptions horizontalCentered="1"/>
  <pageMargins left="0.74803149606299213" right="0.39370078740157483" top="0.74803149606299213" bottom="4.1338582677165361" header="0.51181102362204722" footer="3.5433070866141736"/>
  <pageSetup paperSize="9" firstPageNumber="34" orientation="portrait" blackAndWhite="1" useFirstPageNumber="1" r:id="rId1"/>
  <headerFooter alignWithMargins="0">
    <oddHeader xml:space="preserve">&amp;C   </oddHeader>
    <oddFooter>&amp;C&amp;"Times New Roman,Bold"&amp;P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0" transitionEvaluation="1">
    <tabColor rgb="FF92D050"/>
  </sheetPr>
  <dimension ref="A1:AP66"/>
  <sheetViews>
    <sheetView view="pageBreakPreview" topLeftCell="A30" zoomScaleSheetLayoutView="100" workbookViewId="0">
      <selection activeCell="G47" sqref="G47"/>
    </sheetView>
  </sheetViews>
  <sheetFormatPr defaultColWidth="11" defaultRowHeight="12.75" x14ac:dyDescent="0.2"/>
  <cols>
    <col min="1" max="1" width="6.42578125" style="85" customWidth="1"/>
    <col min="2" max="2" width="8.140625" style="52" customWidth="1"/>
    <col min="3" max="3" width="34.28515625" style="10" customWidth="1"/>
    <col min="4" max="4" width="8.140625" style="11" customWidth="1"/>
    <col min="5" max="5" width="9.42578125" style="11" customWidth="1"/>
    <col min="6" max="6" width="10.28515625" style="10" customWidth="1"/>
    <col min="7" max="7" width="8.5703125" style="10" customWidth="1"/>
    <col min="8" max="8" width="4" style="10" customWidth="1"/>
    <col min="9" max="9" width="8.5703125" style="10" customWidth="1"/>
    <col min="10" max="10" width="8.42578125" style="10" customWidth="1"/>
    <col min="11" max="11" width="13.140625" style="11" customWidth="1"/>
    <col min="12" max="12" width="9.140625" style="10" customWidth="1"/>
    <col min="13" max="13" width="12.5703125" style="11" customWidth="1"/>
    <col min="14" max="14" width="13.140625" style="140" customWidth="1"/>
    <col min="15" max="15" width="12.42578125" style="140" customWidth="1"/>
    <col min="16" max="16" width="10" style="140" customWidth="1"/>
    <col min="17" max="17" width="7.28515625" style="51" customWidth="1"/>
    <col min="18" max="18" width="11" style="326" customWidth="1"/>
    <col min="19" max="21" width="5.5703125" style="70" customWidth="1"/>
    <col min="22" max="22" width="6.42578125" style="70" customWidth="1"/>
    <col min="23" max="23" width="10.140625" style="70" customWidth="1"/>
    <col min="24" max="26" width="5.5703125" style="70" customWidth="1"/>
    <col min="27" max="27" width="7.42578125" style="70" customWidth="1"/>
    <col min="28" max="28" width="13.28515625" style="70" customWidth="1"/>
    <col min="29" max="30" width="5.5703125" style="70" customWidth="1"/>
    <col min="31" max="31" width="5.42578125" style="70" customWidth="1"/>
    <col min="32" max="32" width="10.85546875" style="70" customWidth="1"/>
    <col min="33" max="33" width="11.85546875" style="70" customWidth="1"/>
    <col min="34" max="42" width="11" style="70"/>
    <col min="43" max="16384" width="11" style="10"/>
  </cols>
  <sheetData>
    <row r="1" spans="1:42" x14ac:dyDescent="0.2">
      <c r="A1" s="2068" t="s">
        <v>74</v>
      </c>
      <c r="B1" s="2068"/>
      <c r="C1" s="2068"/>
      <c r="D1" s="2068"/>
      <c r="E1" s="2068"/>
      <c r="F1" s="2068"/>
      <c r="G1" s="2068"/>
      <c r="H1" s="1236"/>
      <c r="I1" s="373"/>
      <c r="J1" s="373"/>
      <c r="K1" s="375"/>
      <c r="L1" s="373"/>
      <c r="M1" s="375"/>
    </row>
    <row r="2" spans="1:42" x14ac:dyDescent="0.2">
      <c r="A2" s="2068" t="s">
        <v>75</v>
      </c>
      <c r="B2" s="2068"/>
      <c r="C2" s="2068"/>
      <c r="D2" s="2068"/>
      <c r="E2" s="2068"/>
      <c r="F2" s="2068"/>
      <c r="G2" s="2068"/>
      <c r="H2" s="1236"/>
      <c r="I2" s="373"/>
      <c r="J2" s="373"/>
      <c r="K2" s="375"/>
      <c r="L2" s="373"/>
      <c r="M2" s="375"/>
    </row>
    <row r="3" spans="1:42" x14ac:dyDescent="0.2">
      <c r="A3" s="1992" t="s">
        <v>585</v>
      </c>
      <c r="B3" s="1992"/>
      <c r="C3" s="1992"/>
      <c r="D3" s="1992"/>
      <c r="E3" s="1992"/>
      <c r="F3" s="1992"/>
      <c r="G3" s="1992"/>
      <c r="H3" s="1233"/>
      <c r="I3" s="236"/>
      <c r="J3" s="236"/>
      <c r="K3" s="77"/>
      <c r="L3" s="236"/>
      <c r="M3" s="77"/>
    </row>
    <row r="4" spans="1:42" ht="10.15" customHeight="1" x14ac:dyDescent="0.25">
      <c r="A4" s="34"/>
      <c r="B4" s="1159"/>
      <c r="C4" s="1159"/>
      <c r="D4" s="1159"/>
      <c r="E4" s="1159"/>
      <c r="F4" s="1159"/>
      <c r="G4" s="1159"/>
      <c r="H4" s="1234"/>
      <c r="I4" s="236"/>
      <c r="J4" s="236"/>
      <c r="K4" s="77"/>
      <c r="L4" s="236"/>
      <c r="M4" s="77"/>
    </row>
    <row r="5" spans="1:42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33"/>
      <c r="I5" s="77"/>
      <c r="J5" s="77"/>
      <c r="K5" s="77"/>
      <c r="L5" s="77"/>
      <c r="M5" s="77"/>
    </row>
    <row r="6" spans="1:42" x14ac:dyDescent="0.2">
      <c r="A6" s="34"/>
      <c r="B6" s="38" t="s">
        <v>9</v>
      </c>
      <c r="C6" s="30" t="s">
        <v>10</v>
      </c>
      <c r="D6" s="39" t="s">
        <v>61</v>
      </c>
      <c r="E6" s="32">
        <v>243878</v>
      </c>
      <c r="F6" s="32">
        <v>1133992</v>
      </c>
      <c r="G6" s="32">
        <f>SUM(E6:F6)</f>
        <v>1377870</v>
      </c>
      <c r="H6" s="32"/>
      <c r="I6" s="77"/>
      <c r="J6" s="77"/>
      <c r="K6" s="77"/>
      <c r="L6" s="77"/>
      <c r="M6" s="77"/>
    </row>
    <row r="7" spans="1:42" x14ac:dyDescent="0.2">
      <c r="A7" s="34"/>
      <c r="B7" s="38" t="s">
        <v>11</v>
      </c>
      <c r="C7" s="40" t="s">
        <v>12</v>
      </c>
      <c r="D7" s="41"/>
      <c r="E7" s="33"/>
      <c r="F7" s="33"/>
      <c r="G7" s="33"/>
      <c r="H7" s="33"/>
      <c r="I7" s="77"/>
      <c r="J7" s="77"/>
      <c r="K7" s="77"/>
      <c r="L7" s="77"/>
      <c r="M7" s="77"/>
    </row>
    <row r="8" spans="1:42" x14ac:dyDescent="0.2">
      <c r="A8" s="34"/>
      <c r="B8" s="38"/>
      <c r="C8" s="40" t="s">
        <v>118</v>
      </c>
      <c r="D8" s="41" t="s">
        <v>61</v>
      </c>
      <c r="E8" s="1251">
        <v>0</v>
      </c>
      <c r="F8" s="1239">
        <f>G34</f>
        <v>185013</v>
      </c>
      <c r="G8" s="33">
        <f>SUM(E8:F8)</f>
        <v>185013</v>
      </c>
      <c r="H8" s="33"/>
      <c r="I8" s="77"/>
      <c r="J8" s="77"/>
      <c r="K8" s="77"/>
      <c r="L8" s="77"/>
      <c r="M8" s="77"/>
    </row>
    <row r="9" spans="1:42" x14ac:dyDescent="0.2">
      <c r="A9" s="34"/>
      <c r="B9" s="42" t="s">
        <v>60</v>
      </c>
      <c r="C9" s="30" t="s">
        <v>26</v>
      </c>
      <c r="D9" s="43" t="s">
        <v>61</v>
      </c>
      <c r="E9" s="44">
        <f>SUM(E6:E8)</f>
        <v>243878</v>
      </c>
      <c r="F9" s="44">
        <f>SUM(F6:F8)</f>
        <v>1319005</v>
      </c>
      <c r="G9" s="44">
        <f>SUM(E9:F9)</f>
        <v>1562883</v>
      </c>
      <c r="H9" s="32"/>
      <c r="I9" s="60"/>
      <c r="J9" s="60"/>
      <c r="K9" s="60"/>
      <c r="L9" s="60"/>
      <c r="M9" s="60"/>
    </row>
    <row r="10" spans="1:42" ht="7.15" customHeight="1" x14ac:dyDescent="0.2">
      <c r="A10" s="34"/>
      <c r="B10" s="38"/>
      <c r="C10" s="30"/>
      <c r="D10" s="31"/>
      <c r="E10" s="31"/>
      <c r="F10" s="39"/>
      <c r="G10" s="31"/>
      <c r="H10" s="31"/>
      <c r="I10" s="60"/>
      <c r="J10" s="60"/>
      <c r="K10" s="60"/>
      <c r="L10" s="60"/>
      <c r="M10" s="60"/>
    </row>
    <row r="11" spans="1:42" x14ac:dyDescent="0.2">
      <c r="A11" s="34"/>
      <c r="B11" s="38" t="s">
        <v>27</v>
      </c>
      <c r="C11" s="30" t="s">
        <v>28</v>
      </c>
      <c r="D11" s="30"/>
      <c r="E11" s="30"/>
      <c r="F11" s="45"/>
      <c r="G11" s="30"/>
      <c r="H11" s="30"/>
      <c r="I11" s="60"/>
      <c r="J11" s="60"/>
      <c r="K11" s="60"/>
      <c r="L11" s="60"/>
      <c r="M11" s="60"/>
    </row>
    <row r="12" spans="1:42" s="1" customFormat="1" ht="12.6" customHeight="1" x14ac:dyDescent="0.2">
      <c r="A12" s="32"/>
      <c r="B12" s="1162"/>
      <c r="C12" s="1162"/>
      <c r="D12" s="1162"/>
      <c r="E12" s="1162"/>
      <c r="F12" s="1162"/>
      <c r="G12" s="1162"/>
      <c r="H12" s="1235"/>
      <c r="I12" s="1995"/>
      <c r="J12" s="1995"/>
      <c r="K12" s="1995"/>
      <c r="L12" s="2065"/>
      <c r="M12" s="2011"/>
      <c r="N12" s="1995"/>
      <c r="O12" s="1995"/>
      <c r="P12" s="1995"/>
      <c r="Q12" s="1995"/>
      <c r="R12" s="1995"/>
      <c r="S12" s="1995" t="s">
        <v>35</v>
      </c>
      <c r="T12" s="1995"/>
      <c r="U12" s="1995"/>
      <c r="V12" s="1995"/>
      <c r="W12" s="1995"/>
      <c r="X12" s="1996"/>
      <c r="Y12" s="1996"/>
      <c r="Z12" s="1996"/>
      <c r="AA12" s="1996"/>
      <c r="AB12" s="1996"/>
    </row>
    <row r="13" spans="1:42" s="1" customFormat="1" ht="13.5" thickBot="1" x14ac:dyDescent="0.25">
      <c r="A13" s="46"/>
      <c r="B13" s="1171"/>
      <c r="C13" s="1171"/>
      <c r="D13" s="1171"/>
      <c r="E13" s="1171"/>
      <c r="F13" s="1171"/>
      <c r="G13" s="1171" t="s">
        <v>112</v>
      </c>
      <c r="H13" s="1235"/>
      <c r="I13" s="1997"/>
      <c r="J13" s="1997"/>
      <c r="K13" s="1997"/>
      <c r="L13" s="2064"/>
      <c r="M13" s="2009"/>
      <c r="N13" s="1997"/>
      <c r="O13" s="1997"/>
      <c r="P13" s="1997"/>
      <c r="Q13" s="1997"/>
      <c r="R13" s="1997"/>
      <c r="S13" s="1997" t="s">
        <v>238</v>
      </c>
      <c r="T13" s="1997"/>
      <c r="U13" s="1997"/>
      <c r="V13" s="1997"/>
      <c r="W13" s="1997"/>
      <c r="X13" s="1991" t="s">
        <v>239</v>
      </c>
      <c r="Y13" s="1991"/>
      <c r="Z13" s="1991"/>
      <c r="AA13" s="1991"/>
      <c r="AB13" s="1991"/>
    </row>
    <row r="14" spans="1:42" s="1" customFormat="1" ht="14.25" thickTop="1" thickBot="1" x14ac:dyDescent="0.25">
      <c r="A14" s="46"/>
      <c r="B14" s="370"/>
      <c r="C14" s="370" t="s">
        <v>29</v>
      </c>
      <c r="D14" s="370"/>
      <c r="E14" s="370" t="s">
        <v>62</v>
      </c>
      <c r="F14" s="370" t="s">
        <v>123</v>
      </c>
      <c r="G14" s="47" t="s">
        <v>121</v>
      </c>
      <c r="H14" s="33"/>
      <c r="I14" s="114"/>
      <c r="J14" s="114"/>
      <c r="K14" s="114"/>
      <c r="L14" s="656"/>
      <c r="M14" s="115"/>
      <c r="N14" s="114"/>
      <c r="O14" s="114"/>
      <c r="P14" s="114"/>
      <c r="Q14" s="114"/>
      <c r="R14" s="115"/>
      <c r="S14" s="114" t="s">
        <v>78</v>
      </c>
      <c r="T14" s="114" t="s">
        <v>79</v>
      </c>
      <c r="U14" s="114" t="s">
        <v>80</v>
      </c>
      <c r="V14" s="114" t="s">
        <v>81</v>
      </c>
      <c r="W14" s="115" t="s">
        <v>82</v>
      </c>
      <c r="X14" s="116" t="s">
        <v>78</v>
      </c>
      <c r="Y14" s="116" t="s">
        <v>79</v>
      </c>
      <c r="Z14" s="116" t="s">
        <v>80</v>
      </c>
      <c r="AA14" s="116" t="s">
        <v>81</v>
      </c>
      <c r="AB14" s="322" t="s">
        <v>82</v>
      </c>
    </row>
    <row r="15" spans="1:42" ht="14.1" customHeight="1" thickTop="1" x14ac:dyDescent="0.2">
      <c r="A15" s="827"/>
      <c r="B15" s="899"/>
      <c r="C15" s="829" t="s">
        <v>15</v>
      </c>
      <c r="D15" s="896"/>
      <c r="E15" s="896"/>
      <c r="F15" s="896"/>
      <c r="G15" s="896"/>
      <c r="H15" s="896"/>
      <c r="I15" s="140"/>
      <c r="J15" s="140"/>
      <c r="K15" s="140"/>
      <c r="L15" s="140"/>
      <c r="M15" s="51"/>
      <c r="N15" s="70"/>
      <c r="O15" s="70"/>
      <c r="P15" s="70"/>
      <c r="Q15" s="70"/>
      <c r="R15" s="70"/>
      <c r="AL15" s="10"/>
      <c r="AM15" s="10"/>
      <c r="AN15" s="10"/>
      <c r="AO15" s="10"/>
      <c r="AP15" s="10"/>
    </row>
    <row r="16" spans="1:42" ht="27.95" customHeight="1" x14ac:dyDescent="0.2">
      <c r="A16" s="827" t="s">
        <v>64</v>
      </c>
      <c r="B16" s="828">
        <v>4215</v>
      </c>
      <c r="C16" s="829" t="s">
        <v>76</v>
      </c>
      <c r="D16" s="898"/>
      <c r="E16" s="898"/>
      <c r="F16" s="898"/>
      <c r="G16" s="898"/>
      <c r="H16" s="898"/>
      <c r="I16" s="140"/>
      <c r="J16" s="140"/>
      <c r="K16" s="140"/>
      <c r="L16" s="140"/>
      <c r="M16" s="51"/>
      <c r="N16" s="70"/>
      <c r="O16" s="70"/>
      <c r="P16" s="70"/>
      <c r="Q16" s="70"/>
      <c r="R16" s="70"/>
      <c r="AL16" s="10"/>
      <c r="AM16" s="10"/>
      <c r="AN16" s="10"/>
      <c r="AO16" s="10"/>
      <c r="AP16" s="10"/>
    </row>
    <row r="17" spans="1:42" ht="14.1" customHeight="1" x14ac:dyDescent="0.2">
      <c r="A17" s="827"/>
      <c r="B17" s="830">
        <v>1</v>
      </c>
      <c r="C17" s="831" t="s">
        <v>77</v>
      </c>
      <c r="D17" s="898"/>
      <c r="E17" s="898"/>
      <c r="F17" s="898"/>
      <c r="G17" s="898"/>
      <c r="H17" s="898"/>
      <c r="I17" s="140"/>
      <c r="J17" s="140"/>
      <c r="K17" s="140"/>
      <c r="L17" s="140"/>
      <c r="M17" s="51"/>
      <c r="N17" s="70"/>
      <c r="O17" s="70"/>
      <c r="P17" s="70"/>
      <c r="Q17" s="70"/>
      <c r="R17" s="70"/>
      <c r="AL17" s="10"/>
      <c r="AM17" s="10"/>
      <c r="AN17" s="10"/>
      <c r="AO17" s="10"/>
      <c r="AP17" s="10"/>
    </row>
    <row r="18" spans="1:42" ht="14.1" customHeight="1" x14ac:dyDescent="0.2">
      <c r="A18" s="827"/>
      <c r="B18" s="141">
        <v>1.101</v>
      </c>
      <c r="C18" s="829" t="s">
        <v>389</v>
      </c>
      <c r="D18" s="901"/>
      <c r="E18" s="898"/>
      <c r="F18" s="901"/>
      <c r="G18" s="898"/>
      <c r="H18" s="898"/>
      <c r="I18" s="140"/>
      <c r="J18" s="140"/>
      <c r="K18" s="140"/>
      <c r="L18" s="140"/>
      <c r="M18" s="51"/>
      <c r="N18" s="70"/>
      <c r="O18" s="70"/>
      <c r="P18" s="70"/>
      <c r="Q18" s="70"/>
      <c r="R18" s="70"/>
      <c r="AL18" s="10"/>
      <c r="AM18" s="10"/>
      <c r="AN18" s="10"/>
      <c r="AO18" s="10"/>
      <c r="AP18" s="10"/>
    </row>
    <row r="19" spans="1:42" ht="13.9" customHeight="1" x14ac:dyDescent="0.2">
      <c r="A19" s="827"/>
      <c r="B19" s="830">
        <v>70</v>
      </c>
      <c r="C19" s="831" t="s">
        <v>409</v>
      </c>
      <c r="D19" s="895"/>
      <c r="E19" s="895"/>
      <c r="F19" s="895"/>
      <c r="G19" s="895"/>
      <c r="H19" s="895"/>
      <c r="I19" s="140"/>
      <c r="J19" s="140"/>
      <c r="K19" s="140"/>
      <c r="L19" s="140"/>
      <c r="M19" s="51"/>
      <c r="N19" s="70"/>
      <c r="O19" s="70"/>
      <c r="P19" s="70"/>
      <c r="Q19" s="70"/>
      <c r="R19" s="70"/>
      <c r="AL19" s="10"/>
      <c r="AM19" s="10"/>
      <c r="AN19" s="10"/>
      <c r="AO19" s="10"/>
      <c r="AP19" s="10"/>
    </row>
    <row r="20" spans="1:42" ht="13.9" customHeight="1" x14ac:dyDescent="0.2">
      <c r="A20" s="827"/>
      <c r="B20" s="830" t="s">
        <v>399</v>
      </c>
      <c r="C20" s="831" t="s">
        <v>406</v>
      </c>
      <c r="D20" s="382"/>
      <c r="E20" s="380">
        <v>155769</v>
      </c>
      <c r="F20" s="382">
        <v>0</v>
      </c>
      <c r="G20" s="380">
        <f t="shared" ref="G20:G21" si="0">SUM(E20:F20)</f>
        <v>155769</v>
      </c>
      <c r="H20" s="1257" t="s">
        <v>620</v>
      </c>
      <c r="I20" s="140"/>
      <c r="J20" s="140"/>
      <c r="K20" s="1929"/>
      <c r="L20" s="51"/>
      <c r="M20" s="326"/>
      <c r="N20" s="70"/>
      <c r="O20" s="70"/>
      <c r="P20" s="70"/>
      <c r="Q20" s="70"/>
      <c r="R20" s="70"/>
      <c r="AL20" s="10"/>
      <c r="AM20" s="10"/>
      <c r="AN20" s="10"/>
      <c r="AO20" s="10"/>
      <c r="AP20" s="10"/>
    </row>
    <row r="21" spans="1:42" ht="13.9" customHeight="1" x14ac:dyDescent="0.2">
      <c r="A21" s="827"/>
      <c r="B21" s="830" t="s">
        <v>410</v>
      </c>
      <c r="C21" s="831" t="s">
        <v>378</v>
      </c>
      <c r="D21" s="382"/>
      <c r="E21" s="380">
        <v>11000</v>
      </c>
      <c r="F21" s="382">
        <v>0</v>
      </c>
      <c r="G21" s="380">
        <f t="shared" si="0"/>
        <v>11000</v>
      </c>
      <c r="H21" s="1257" t="s">
        <v>622</v>
      </c>
      <c r="I21" s="140"/>
      <c r="J21" s="140"/>
      <c r="K21" s="140"/>
      <c r="L21" s="51"/>
      <c r="M21" s="51"/>
      <c r="N21" s="70"/>
      <c r="O21" s="70"/>
      <c r="P21" s="70"/>
      <c r="Q21" s="70"/>
      <c r="R21" s="70"/>
      <c r="AL21" s="10"/>
      <c r="AM21" s="10"/>
      <c r="AN21" s="10"/>
      <c r="AO21" s="10"/>
      <c r="AP21" s="10"/>
    </row>
    <row r="22" spans="1:42" x14ac:dyDescent="0.2">
      <c r="A22" s="827" t="s">
        <v>60</v>
      </c>
      <c r="B22" s="830">
        <v>70</v>
      </c>
      <c r="C22" s="831" t="s">
        <v>409</v>
      </c>
      <c r="D22" s="382"/>
      <c r="E22" s="897">
        <f>SUM(E20:E21)</f>
        <v>166769</v>
      </c>
      <c r="F22" s="387">
        <f>SUM(F20:F21)</f>
        <v>0</v>
      </c>
      <c r="G22" s="897">
        <f>SUM(G20:G21)</f>
        <v>166769</v>
      </c>
      <c r="H22" s="895"/>
      <c r="I22" s="140"/>
      <c r="J22" s="140"/>
      <c r="K22" s="140"/>
      <c r="L22" s="140"/>
      <c r="M22" s="51"/>
      <c r="N22" s="70"/>
      <c r="O22" s="70"/>
      <c r="P22" s="70"/>
      <c r="Q22" s="70"/>
      <c r="R22" s="70"/>
      <c r="AL22" s="10"/>
      <c r="AM22" s="10"/>
      <c r="AN22" s="10"/>
      <c r="AO22" s="10"/>
      <c r="AP22" s="10"/>
    </row>
    <row r="23" spans="1:42" ht="12" customHeight="1" x14ac:dyDescent="0.2">
      <c r="A23" s="827"/>
      <c r="B23" s="830"/>
      <c r="C23" s="831"/>
      <c r="D23" s="382"/>
      <c r="E23" s="895"/>
      <c r="F23" s="382"/>
      <c r="G23" s="895"/>
      <c r="H23" s="895"/>
      <c r="I23" s="140"/>
      <c r="J23" s="140"/>
      <c r="K23" s="140"/>
      <c r="L23" s="140"/>
      <c r="M23" s="51"/>
      <c r="N23" s="70"/>
      <c r="O23" s="70"/>
      <c r="P23" s="70"/>
      <c r="Q23" s="70"/>
      <c r="R23" s="70"/>
      <c r="AL23" s="10"/>
      <c r="AM23" s="10"/>
      <c r="AN23" s="10"/>
      <c r="AO23" s="10"/>
      <c r="AP23" s="10"/>
    </row>
    <row r="24" spans="1:42" ht="13.9" customHeight="1" x14ac:dyDescent="0.2">
      <c r="A24" s="827"/>
      <c r="B24" s="830">
        <v>73</v>
      </c>
      <c r="C24" s="831" t="s">
        <v>411</v>
      </c>
      <c r="D24" s="382"/>
      <c r="E24" s="895"/>
      <c r="F24" s="382"/>
      <c r="G24" s="895"/>
      <c r="H24" s="895"/>
      <c r="I24" s="140"/>
      <c r="J24" s="140"/>
      <c r="K24" s="140"/>
      <c r="L24" s="140"/>
      <c r="M24" s="51"/>
      <c r="N24" s="70"/>
      <c r="O24" s="70"/>
      <c r="P24" s="70"/>
      <c r="Q24" s="70"/>
      <c r="R24" s="70"/>
      <c r="AL24" s="10"/>
      <c r="AM24" s="10"/>
      <c r="AN24" s="10"/>
      <c r="AO24" s="10"/>
      <c r="AP24" s="10"/>
    </row>
    <row r="25" spans="1:42" ht="39.75" customHeight="1" x14ac:dyDescent="0.2">
      <c r="A25" s="827"/>
      <c r="B25" s="830" t="s">
        <v>412</v>
      </c>
      <c r="C25" s="831" t="s">
        <v>413</v>
      </c>
      <c r="D25" s="382"/>
      <c r="E25" s="380">
        <v>16054</v>
      </c>
      <c r="F25" s="382">
        <v>0</v>
      </c>
      <c r="G25" s="380">
        <f>SUM(E25:F25)</f>
        <v>16054</v>
      </c>
      <c r="H25" s="1255" t="s">
        <v>640</v>
      </c>
      <c r="I25" s="140"/>
      <c r="J25" s="140"/>
      <c r="K25" s="140"/>
      <c r="L25" s="51"/>
      <c r="M25" s="51"/>
      <c r="N25" s="70"/>
      <c r="O25" s="70"/>
      <c r="P25" s="70"/>
      <c r="Q25" s="70"/>
      <c r="R25" s="70"/>
      <c r="AL25" s="10"/>
      <c r="AM25" s="10"/>
      <c r="AN25" s="10"/>
      <c r="AO25" s="10"/>
      <c r="AP25" s="10"/>
    </row>
    <row r="26" spans="1:42" ht="13.9" customHeight="1" x14ac:dyDescent="0.2">
      <c r="A26" s="827" t="s">
        <v>60</v>
      </c>
      <c r="B26" s="830">
        <v>73</v>
      </c>
      <c r="C26" s="831" t="s">
        <v>411</v>
      </c>
      <c r="D26" s="382"/>
      <c r="E26" s="383">
        <f>E25</f>
        <v>16054</v>
      </c>
      <c r="F26" s="1290">
        <f t="shared" ref="F26:G26" si="1">F25</f>
        <v>0</v>
      </c>
      <c r="G26" s="383">
        <f t="shared" si="1"/>
        <v>16054</v>
      </c>
      <c r="H26" s="380"/>
      <c r="I26" s="140"/>
      <c r="J26" s="140"/>
      <c r="K26" s="140"/>
      <c r="L26" s="140"/>
      <c r="M26" s="51"/>
      <c r="N26" s="70"/>
      <c r="O26" s="70"/>
      <c r="P26" s="70"/>
      <c r="Q26" s="70"/>
      <c r="R26" s="70"/>
      <c r="AL26" s="10"/>
      <c r="AM26" s="10"/>
      <c r="AN26" s="10"/>
      <c r="AO26" s="10"/>
      <c r="AP26" s="10"/>
    </row>
    <row r="27" spans="1:42" ht="12" customHeight="1" x14ac:dyDescent="0.2">
      <c r="A27" s="827"/>
      <c r="B27" s="830"/>
      <c r="C27" s="831"/>
      <c r="D27" s="382"/>
      <c r="E27" s="895"/>
      <c r="F27" s="382"/>
      <c r="G27" s="895"/>
      <c r="H27" s="895"/>
      <c r="I27" s="140"/>
      <c r="J27" s="140"/>
      <c r="K27" s="140"/>
      <c r="L27" s="140"/>
      <c r="M27" s="51"/>
      <c r="N27" s="70"/>
      <c r="O27" s="70"/>
      <c r="P27" s="70"/>
      <c r="Q27" s="70"/>
      <c r="R27" s="70"/>
      <c r="AL27" s="10"/>
      <c r="AM27" s="10"/>
      <c r="AN27" s="10"/>
      <c r="AO27" s="10"/>
      <c r="AP27" s="10"/>
    </row>
    <row r="28" spans="1:42" ht="13.9" customHeight="1" x14ac:dyDescent="0.2">
      <c r="A28" s="827"/>
      <c r="B28" s="830">
        <v>74</v>
      </c>
      <c r="C28" s="831" t="s">
        <v>414</v>
      </c>
      <c r="D28" s="382"/>
      <c r="E28" s="895"/>
      <c r="F28" s="382"/>
      <c r="G28" s="895"/>
      <c r="H28" s="895"/>
      <c r="I28" s="140"/>
      <c r="J28" s="140"/>
      <c r="K28" s="140"/>
      <c r="L28" s="140"/>
      <c r="M28" s="51"/>
      <c r="N28" s="70"/>
      <c r="O28" s="70"/>
      <c r="P28" s="70"/>
      <c r="Q28" s="70"/>
      <c r="R28" s="70"/>
      <c r="AL28" s="10"/>
      <c r="AM28" s="10"/>
      <c r="AN28" s="10"/>
      <c r="AO28" s="10"/>
      <c r="AP28" s="10"/>
    </row>
    <row r="29" spans="1:42" ht="28.9" customHeight="1" x14ac:dyDescent="0.2">
      <c r="A29" s="827"/>
      <c r="B29" s="830" t="s">
        <v>415</v>
      </c>
      <c r="C29" s="831" t="s">
        <v>416</v>
      </c>
      <c r="D29" s="382"/>
      <c r="E29" s="380">
        <v>2190</v>
      </c>
      <c r="F29" s="382">
        <v>0</v>
      </c>
      <c r="G29" s="380">
        <f>SUM(E29:F29)</f>
        <v>2190</v>
      </c>
      <c r="H29" s="1255" t="s">
        <v>640</v>
      </c>
      <c r="I29" s="140"/>
      <c r="J29" s="140"/>
      <c r="K29" s="140"/>
      <c r="L29" s="51"/>
      <c r="M29" s="51"/>
      <c r="N29" s="70"/>
      <c r="O29" s="70"/>
      <c r="P29" s="70"/>
      <c r="Q29" s="70"/>
      <c r="R29" s="70"/>
      <c r="AL29" s="10"/>
      <c r="AM29" s="10"/>
      <c r="AN29" s="10"/>
      <c r="AO29" s="10"/>
      <c r="AP29" s="10"/>
    </row>
    <row r="30" spans="1:42" ht="13.9" customHeight="1" x14ac:dyDescent="0.2">
      <c r="A30" s="827" t="s">
        <v>60</v>
      </c>
      <c r="B30" s="830">
        <v>74</v>
      </c>
      <c r="C30" s="831" t="s">
        <v>414</v>
      </c>
      <c r="D30" s="382"/>
      <c r="E30" s="383">
        <f>E29</f>
        <v>2190</v>
      </c>
      <c r="F30" s="1290">
        <f t="shared" ref="F30:G30" si="2">F29</f>
        <v>0</v>
      </c>
      <c r="G30" s="383">
        <f t="shared" si="2"/>
        <v>2190</v>
      </c>
      <c r="H30" s="380"/>
      <c r="I30" s="140"/>
      <c r="J30" s="140"/>
      <c r="K30" s="140"/>
      <c r="L30" s="140"/>
      <c r="M30" s="51"/>
      <c r="N30" s="70"/>
      <c r="O30" s="70"/>
      <c r="P30" s="70"/>
      <c r="Q30" s="70"/>
      <c r="R30" s="70"/>
      <c r="AL30" s="10"/>
      <c r="AM30" s="10"/>
      <c r="AN30" s="10"/>
      <c r="AO30" s="10"/>
      <c r="AP30" s="10"/>
    </row>
    <row r="31" spans="1:42" ht="13.9" customHeight="1" x14ac:dyDescent="0.2">
      <c r="A31" s="1671" t="s">
        <v>60</v>
      </c>
      <c r="B31" s="141">
        <v>1.101</v>
      </c>
      <c r="C31" s="829" t="s">
        <v>389</v>
      </c>
      <c r="D31" s="382"/>
      <c r="E31" s="383">
        <f>E22+E26+E30</f>
        <v>185013</v>
      </c>
      <c r="F31" s="1290">
        <f t="shared" ref="F31:G31" si="3">F22+F26+F30</f>
        <v>0</v>
      </c>
      <c r="G31" s="383">
        <f t="shared" si="3"/>
        <v>185013</v>
      </c>
      <c r="H31" s="380"/>
      <c r="I31" s="140"/>
      <c r="J31" s="140"/>
      <c r="K31" s="140"/>
      <c r="L31" s="140"/>
      <c r="M31" s="51"/>
      <c r="N31" s="70"/>
      <c r="O31" s="70"/>
      <c r="P31" s="70"/>
      <c r="Q31" s="70"/>
      <c r="R31" s="70"/>
      <c r="AL31" s="10"/>
      <c r="AM31" s="10"/>
      <c r="AN31" s="10"/>
      <c r="AO31" s="10"/>
      <c r="AP31" s="10"/>
    </row>
    <row r="32" spans="1:42" ht="13.9" customHeight="1" x14ac:dyDescent="0.2">
      <c r="A32" s="1779" t="s">
        <v>60</v>
      </c>
      <c r="B32" s="1780">
        <v>1</v>
      </c>
      <c r="C32" s="1781" t="s">
        <v>77</v>
      </c>
      <c r="D32" s="385"/>
      <c r="E32" s="386">
        <f>E31</f>
        <v>185013</v>
      </c>
      <c r="F32" s="1292">
        <f t="shared" ref="F32:G33" si="4">F31</f>
        <v>0</v>
      </c>
      <c r="G32" s="386">
        <f t="shared" si="4"/>
        <v>185013</v>
      </c>
      <c r="H32" s="1258"/>
      <c r="I32" s="140"/>
      <c r="J32" s="140"/>
      <c r="K32" s="140"/>
      <c r="L32" s="140"/>
      <c r="M32" s="51"/>
      <c r="N32" s="70"/>
      <c r="O32" s="70"/>
      <c r="P32" s="70"/>
      <c r="Q32" s="70"/>
      <c r="R32" s="70"/>
      <c r="AL32" s="10"/>
      <c r="AM32" s="10"/>
      <c r="AN32" s="10"/>
      <c r="AO32" s="10"/>
      <c r="AP32" s="10"/>
    </row>
    <row r="33" spans="1:42" ht="25.5" x14ac:dyDescent="0.2">
      <c r="A33" s="827" t="s">
        <v>60</v>
      </c>
      <c r="B33" s="828">
        <v>4215</v>
      </c>
      <c r="C33" s="829" t="s">
        <v>76</v>
      </c>
      <c r="D33" s="385"/>
      <c r="E33" s="386">
        <f>E32</f>
        <v>185013</v>
      </c>
      <c r="F33" s="1292">
        <f t="shared" si="4"/>
        <v>0</v>
      </c>
      <c r="G33" s="386">
        <f t="shared" si="4"/>
        <v>185013</v>
      </c>
      <c r="H33" s="380"/>
      <c r="I33" s="906"/>
      <c r="J33" s="905"/>
      <c r="K33" s="905"/>
      <c r="L33" s="905"/>
      <c r="M33" s="900"/>
      <c r="N33" s="70"/>
      <c r="O33" s="70"/>
      <c r="P33" s="70"/>
      <c r="Q33" s="70"/>
      <c r="R33" s="70"/>
      <c r="AL33" s="10"/>
      <c r="AM33" s="10"/>
      <c r="AN33" s="10"/>
      <c r="AO33" s="10"/>
      <c r="AP33" s="10"/>
    </row>
    <row r="34" spans="1:42" x14ac:dyDescent="0.2">
      <c r="A34" s="902" t="s">
        <v>60</v>
      </c>
      <c r="B34" s="903"/>
      <c r="C34" s="904" t="s">
        <v>15</v>
      </c>
      <c r="D34" s="389"/>
      <c r="E34" s="381">
        <f t="shared" ref="E34" si="5">E33</f>
        <v>185013</v>
      </c>
      <c r="F34" s="1293">
        <f t="shared" ref="F34:G34" si="6">F33</f>
        <v>0</v>
      </c>
      <c r="G34" s="381">
        <f t="shared" si="6"/>
        <v>185013</v>
      </c>
      <c r="H34" s="381"/>
      <c r="I34" s="906"/>
      <c r="J34" s="905"/>
      <c r="K34" s="905"/>
      <c r="L34" s="905"/>
      <c r="M34" s="900"/>
      <c r="N34" s="70"/>
      <c r="O34" s="70"/>
      <c r="P34" s="70"/>
      <c r="Q34" s="70"/>
      <c r="R34" s="70"/>
      <c r="AL34" s="10"/>
      <c r="AM34" s="10"/>
      <c r="AN34" s="10"/>
      <c r="AO34" s="10"/>
      <c r="AP34" s="10"/>
    </row>
    <row r="35" spans="1:42" x14ac:dyDescent="0.2">
      <c r="A35" s="902" t="s">
        <v>60</v>
      </c>
      <c r="B35" s="903"/>
      <c r="C35" s="904" t="s">
        <v>61</v>
      </c>
      <c r="D35" s="897"/>
      <c r="E35" s="383">
        <f>E34</f>
        <v>185013</v>
      </c>
      <c r="F35" s="1290">
        <f t="shared" ref="F35:G35" si="7">F34</f>
        <v>0</v>
      </c>
      <c r="G35" s="383">
        <f t="shared" si="7"/>
        <v>185013</v>
      </c>
      <c r="H35" s="895"/>
      <c r="I35" s="906"/>
      <c r="J35" s="905"/>
      <c r="K35" s="905"/>
      <c r="L35" s="905"/>
      <c r="M35" s="900"/>
      <c r="N35" s="70"/>
      <c r="O35" s="70"/>
      <c r="P35" s="70"/>
      <c r="Q35" s="70"/>
      <c r="R35" s="70"/>
      <c r="AL35" s="10"/>
      <c r="AM35" s="10"/>
      <c r="AN35" s="10"/>
      <c r="AO35" s="10"/>
      <c r="AP35" s="10"/>
    </row>
    <row r="36" spans="1:42" s="1757" customFormat="1" ht="16.149999999999999" customHeight="1" x14ac:dyDescent="0.2">
      <c r="A36" s="2066" t="s">
        <v>625</v>
      </c>
      <c r="B36" s="2066"/>
      <c r="C36" s="2066"/>
      <c r="D36" s="1782"/>
      <c r="E36" s="976"/>
      <c r="F36" s="1782"/>
      <c r="G36" s="1782"/>
      <c r="H36" s="1782"/>
      <c r="I36" s="1238"/>
      <c r="J36" s="905"/>
      <c r="K36" s="905"/>
      <c r="L36" s="905"/>
      <c r="M36" s="900"/>
    </row>
    <row r="37" spans="1:42" ht="15" customHeight="1" x14ac:dyDescent="0.2">
      <c r="A37" s="1643" t="s">
        <v>620</v>
      </c>
      <c r="B37" s="2067" t="s">
        <v>821</v>
      </c>
      <c r="C37" s="2067"/>
      <c r="D37" s="2067"/>
      <c r="E37" s="2067"/>
      <c r="F37" s="2067"/>
      <c r="G37" s="2067"/>
      <c r="H37" s="895"/>
      <c r="I37" s="1238"/>
      <c r="J37" s="905"/>
      <c r="K37" s="905"/>
      <c r="L37" s="905"/>
      <c r="M37" s="900"/>
      <c r="N37" s="70"/>
      <c r="O37" s="70"/>
      <c r="P37" s="70"/>
      <c r="Q37" s="70"/>
      <c r="R37" s="70"/>
      <c r="AL37" s="10"/>
      <c r="AM37" s="10"/>
      <c r="AN37" s="10"/>
      <c r="AO37" s="10"/>
      <c r="AP37" s="10"/>
    </row>
    <row r="38" spans="1:42" ht="15" customHeight="1" x14ac:dyDescent="0.2">
      <c r="A38" s="1643" t="s">
        <v>622</v>
      </c>
      <c r="B38" s="2067" t="s">
        <v>641</v>
      </c>
      <c r="C38" s="2067"/>
      <c r="D38" s="2067"/>
      <c r="E38" s="2067"/>
      <c r="F38" s="2067"/>
      <c r="G38" s="2067"/>
      <c r="H38" s="895"/>
      <c r="I38" s="1238"/>
      <c r="J38" s="905"/>
      <c r="K38" s="905"/>
      <c r="L38" s="905"/>
      <c r="M38" s="900"/>
      <c r="N38" s="70"/>
      <c r="O38" s="70"/>
      <c r="P38" s="70"/>
      <c r="Q38" s="70"/>
      <c r="R38" s="70"/>
      <c r="AL38" s="10"/>
      <c r="AM38" s="10"/>
      <c r="AN38" s="10"/>
      <c r="AO38" s="10"/>
      <c r="AP38" s="10"/>
    </row>
    <row r="39" spans="1:42" ht="15" customHeight="1" x14ac:dyDescent="0.2">
      <c r="A39" s="1778" t="s">
        <v>702</v>
      </c>
      <c r="B39" s="2067" t="s">
        <v>840</v>
      </c>
      <c r="C39" s="2067"/>
      <c r="D39" s="2067"/>
      <c r="E39" s="2067"/>
      <c r="F39" s="2067"/>
      <c r="G39" s="2067"/>
      <c r="H39" s="2067"/>
      <c r="I39" s="895"/>
      <c r="J39" s="895"/>
      <c r="K39" s="380"/>
      <c r="L39" s="895"/>
      <c r="M39" s="895"/>
      <c r="N39" s="906"/>
      <c r="O39" s="905"/>
      <c r="P39" s="905"/>
      <c r="Q39" s="905"/>
      <c r="R39" s="900"/>
    </row>
    <row r="40" spans="1:42" x14ac:dyDescent="0.2">
      <c r="A40" s="1967"/>
      <c r="B40" s="56"/>
      <c r="C40" s="1976"/>
      <c r="D40" s="1977"/>
      <c r="E40" s="63"/>
      <c r="F40" s="1653"/>
      <c r="G40" s="1977"/>
      <c r="H40" s="1977"/>
      <c r="I40" s="1653"/>
      <c r="J40" s="908"/>
      <c r="K40" s="907"/>
      <c r="L40" s="907"/>
      <c r="M40" s="907"/>
      <c r="N40" s="906"/>
      <c r="O40" s="905"/>
      <c r="P40" s="905"/>
      <c r="Q40" s="905"/>
      <c r="R40" s="900"/>
    </row>
    <row r="41" spans="1:42" x14ac:dyDescent="0.2">
      <c r="A41" s="1967"/>
      <c r="B41" s="56"/>
      <c r="C41" s="74"/>
      <c r="D41" s="63"/>
      <c r="E41" s="63"/>
      <c r="F41" s="63"/>
      <c r="G41" s="63"/>
      <c r="H41" s="63"/>
      <c r="I41" s="63"/>
      <c r="J41" s="51"/>
      <c r="K41" s="51"/>
      <c r="L41" s="51"/>
      <c r="M41" s="51"/>
      <c r="Q41" s="140"/>
    </row>
    <row r="42" spans="1:42" x14ac:dyDescent="0.2">
      <c r="A42" s="1967"/>
      <c r="B42" s="56"/>
      <c r="C42" s="74"/>
      <c r="D42" s="909"/>
      <c r="E42" s="909"/>
      <c r="F42" s="909"/>
      <c r="G42" s="909"/>
      <c r="H42" s="909"/>
      <c r="I42" s="909"/>
      <c r="J42" s="909"/>
      <c r="K42" s="51"/>
      <c r="L42" s="51"/>
      <c r="M42" s="51"/>
      <c r="Q42" s="140"/>
    </row>
    <row r="43" spans="1:42" x14ac:dyDescent="0.2">
      <c r="A43" s="1967"/>
      <c r="B43" s="56"/>
      <c r="C43" s="74"/>
      <c r="D43" s="277"/>
      <c r="E43" s="277"/>
      <c r="F43" s="277"/>
      <c r="G43" s="277"/>
      <c r="H43" s="277"/>
      <c r="I43" s="277"/>
      <c r="J43" s="145"/>
      <c r="K43" s="51"/>
      <c r="L43" s="51"/>
      <c r="M43" s="51"/>
      <c r="Q43" s="140"/>
    </row>
    <row r="44" spans="1:42" x14ac:dyDescent="0.2">
      <c r="A44" s="1967"/>
      <c r="B44" s="56"/>
      <c r="C44" s="87"/>
      <c r="D44" s="277"/>
      <c r="E44" s="277"/>
      <c r="F44" s="277"/>
      <c r="G44" s="390"/>
      <c r="H44" s="390"/>
      <c r="I44" s="277"/>
      <c r="J44" s="145"/>
      <c r="K44" s="51"/>
      <c r="L44" s="51"/>
      <c r="M44" s="51"/>
      <c r="Q44" s="140"/>
      <c r="T44" s="896"/>
      <c r="U44" s="140"/>
    </row>
    <row r="45" spans="1:42" x14ac:dyDescent="0.2">
      <c r="A45" s="1967"/>
      <c r="B45" s="56"/>
      <c r="C45" s="87"/>
      <c r="D45" s="1970"/>
      <c r="E45" s="1232"/>
      <c r="F45" s="1970"/>
      <c r="G45" s="1232"/>
      <c r="H45" s="1232"/>
      <c r="I45" s="63"/>
      <c r="J45" s="51"/>
      <c r="K45" s="51"/>
      <c r="L45" s="51"/>
      <c r="M45" s="51"/>
      <c r="Q45" s="140"/>
      <c r="T45" s="895"/>
      <c r="U45" s="140"/>
    </row>
    <row r="46" spans="1:42" x14ac:dyDescent="0.2">
      <c r="A46" s="1967"/>
      <c r="B46" s="56"/>
      <c r="C46" s="87"/>
      <c r="D46" s="63"/>
      <c r="E46" s="63"/>
      <c r="F46" s="63"/>
      <c r="G46" s="63"/>
      <c r="H46" s="63"/>
      <c r="I46" s="63"/>
      <c r="J46" s="51"/>
      <c r="K46" s="51"/>
      <c r="L46" s="51"/>
      <c r="M46" s="51"/>
      <c r="Q46" s="140"/>
      <c r="T46" s="896"/>
      <c r="U46" s="140"/>
    </row>
    <row r="47" spans="1:42" x14ac:dyDescent="0.2">
      <c r="A47" s="1967"/>
      <c r="B47" s="56"/>
      <c r="C47" s="87"/>
      <c r="D47" s="63"/>
      <c r="E47" s="63"/>
      <c r="F47" s="63"/>
      <c r="G47" s="63"/>
      <c r="H47" s="63"/>
      <c r="I47" s="63"/>
      <c r="J47" s="51"/>
      <c r="K47" s="51"/>
      <c r="L47" s="51"/>
      <c r="M47" s="51"/>
      <c r="Q47" s="140"/>
    </row>
    <row r="48" spans="1:42" x14ac:dyDescent="0.2">
      <c r="A48" s="1967"/>
      <c r="B48" s="56"/>
      <c r="C48" s="87"/>
      <c r="D48" s="63"/>
      <c r="E48" s="63"/>
      <c r="F48" s="63"/>
      <c r="G48" s="63"/>
      <c r="H48" s="63"/>
      <c r="I48" s="63"/>
      <c r="J48" s="51"/>
      <c r="K48" s="51"/>
      <c r="L48" s="51"/>
      <c r="M48" s="51"/>
      <c r="Q48" s="140"/>
    </row>
    <row r="49" spans="1:17" x14ac:dyDescent="0.2">
      <c r="A49" s="1967"/>
      <c r="B49" s="56"/>
      <c r="C49" s="87"/>
      <c r="D49" s="63"/>
      <c r="E49" s="63"/>
      <c r="F49" s="63"/>
      <c r="G49" s="63"/>
      <c r="H49" s="63"/>
      <c r="I49" s="63"/>
      <c r="J49" s="51"/>
      <c r="K49" s="51"/>
      <c r="L49" s="51"/>
      <c r="M49" s="51"/>
      <c r="Q49" s="140"/>
    </row>
    <row r="50" spans="1:17" x14ac:dyDescent="0.2">
      <c r="A50" s="1967"/>
      <c r="B50" s="56"/>
      <c r="C50" s="87"/>
      <c r="D50" s="63"/>
      <c r="E50" s="63"/>
      <c r="F50" s="63"/>
      <c r="G50" s="63"/>
      <c r="H50" s="63"/>
      <c r="I50" s="63"/>
      <c r="J50" s="51"/>
      <c r="K50" s="51"/>
      <c r="L50" s="51"/>
      <c r="M50" s="51"/>
      <c r="Q50" s="140"/>
    </row>
    <row r="51" spans="1:17" x14ac:dyDescent="0.2">
      <c r="A51" s="1967"/>
      <c r="B51" s="56"/>
      <c r="C51" s="87"/>
      <c r="D51" s="63"/>
      <c r="E51" s="63"/>
      <c r="F51" s="63"/>
      <c r="G51" s="63"/>
      <c r="H51" s="63"/>
      <c r="I51" s="63"/>
      <c r="J51" s="51"/>
      <c r="K51" s="51"/>
      <c r="L51" s="51"/>
      <c r="M51" s="51"/>
      <c r="Q51" s="140"/>
    </row>
    <row r="52" spans="1:17" x14ac:dyDescent="0.2">
      <c r="C52" s="201"/>
      <c r="D52" s="51"/>
      <c r="E52" s="51"/>
      <c r="F52" s="51"/>
      <c r="G52" s="51"/>
      <c r="H52" s="51"/>
      <c r="I52" s="51"/>
      <c r="J52" s="51"/>
      <c r="K52" s="51"/>
      <c r="L52" s="51"/>
      <c r="M52" s="51"/>
      <c r="Q52" s="140"/>
    </row>
    <row r="53" spans="1:17" x14ac:dyDescent="0.2">
      <c r="D53" s="51"/>
      <c r="E53" s="51"/>
      <c r="F53" s="51"/>
      <c r="G53" s="51"/>
      <c r="H53" s="51"/>
      <c r="I53" s="51"/>
      <c r="J53" s="51"/>
      <c r="K53" s="51"/>
      <c r="L53" s="51"/>
      <c r="M53" s="51"/>
    </row>
    <row r="54" spans="1:17" x14ac:dyDescent="0.2">
      <c r="D54" s="51"/>
      <c r="E54" s="51"/>
      <c r="F54" s="51"/>
      <c r="G54" s="51"/>
      <c r="H54" s="51"/>
      <c r="I54" s="51"/>
      <c r="J54" s="51"/>
      <c r="K54" s="51"/>
      <c r="L54" s="51"/>
      <c r="M54" s="51"/>
    </row>
    <row r="55" spans="1:17" x14ac:dyDescent="0.2">
      <c r="D55" s="63"/>
      <c r="E55" s="63"/>
      <c r="F55" s="63"/>
      <c r="G55" s="63"/>
      <c r="H55" s="63"/>
      <c r="I55" s="63"/>
      <c r="J55" s="63"/>
      <c r="K55" s="51"/>
      <c r="L55" s="51"/>
      <c r="M55" s="51"/>
    </row>
    <row r="56" spans="1:17" x14ac:dyDescent="0.2">
      <c r="D56" s="51"/>
      <c r="E56" s="51"/>
      <c r="F56" s="51"/>
      <c r="G56" s="51"/>
      <c r="H56" s="51"/>
      <c r="I56" s="51"/>
      <c r="J56" s="51"/>
      <c r="K56" s="51"/>
      <c r="L56" s="51"/>
      <c r="M56" s="51"/>
    </row>
    <row r="57" spans="1:17" x14ac:dyDescent="0.2">
      <c r="D57" s="51"/>
      <c r="E57" s="51"/>
      <c r="F57" s="51"/>
      <c r="G57" s="51"/>
      <c r="H57" s="51"/>
      <c r="I57" s="51"/>
      <c r="J57" s="51"/>
      <c r="K57" s="51"/>
      <c r="L57" s="51"/>
      <c r="M57" s="51"/>
    </row>
    <row r="58" spans="1:17" x14ac:dyDescent="0.2">
      <c r="D58" s="51"/>
      <c r="E58" s="51"/>
      <c r="F58" s="51"/>
      <c r="G58" s="51"/>
      <c r="H58" s="51"/>
      <c r="I58" s="51"/>
      <c r="J58" s="51"/>
      <c r="K58" s="51"/>
      <c r="L58" s="51"/>
      <c r="M58" s="51"/>
    </row>
    <row r="59" spans="1:17" x14ac:dyDescent="0.2">
      <c r="D59" s="51"/>
      <c r="E59" s="51"/>
      <c r="F59" s="51"/>
      <c r="G59" s="51"/>
      <c r="H59" s="51"/>
      <c r="I59" s="51"/>
      <c r="J59" s="51"/>
      <c r="K59" s="51"/>
      <c r="L59" s="51"/>
      <c r="M59" s="51"/>
    </row>
    <row r="60" spans="1:17" x14ac:dyDescent="0.2">
      <c r="D60" s="51"/>
      <c r="E60" s="51"/>
      <c r="F60" s="51"/>
      <c r="G60" s="51"/>
      <c r="H60" s="51"/>
      <c r="I60" s="51"/>
      <c r="J60" s="51"/>
      <c r="K60" s="51"/>
      <c r="L60" s="51"/>
      <c r="M60" s="51"/>
    </row>
    <row r="61" spans="1:17" x14ac:dyDescent="0.2">
      <c r="D61" s="51"/>
      <c r="E61" s="51"/>
      <c r="F61" s="51"/>
      <c r="G61" s="51"/>
      <c r="H61" s="51"/>
      <c r="I61" s="51"/>
      <c r="J61" s="51"/>
      <c r="K61" s="51"/>
      <c r="L61" s="51"/>
      <c r="M61" s="51"/>
    </row>
    <row r="62" spans="1:17" x14ac:dyDescent="0.2">
      <c r="F62" s="11"/>
      <c r="G62" s="11"/>
      <c r="H62" s="11"/>
      <c r="I62" s="11"/>
      <c r="J62" s="11"/>
      <c r="L62" s="11"/>
    </row>
    <row r="63" spans="1:17" x14ac:dyDescent="0.2">
      <c r="F63" s="11"/>
      <c r="G63" s="11"/>
      <c r="H63" s="11"/>
      <c r="I63" s="11"/>
      <c r="J63" s="11"/>
      <c r="L63" s="11"/>
    </row>
    <row r="64" spans="1:17" x14ac:dyDescent="0.2">
      <c r="F64" s="11"/>
      <c r="G64" s="11"/>
      <c r="H64" s="11"/>
      <c r="I64" s="11"/>
      <c r="J64" s="11"/>
      <c r="L64" s="11"/>
    </row>
    <row r="65" spans="6:13" x14ac:dyDescent="0.2">
      <c r="F65" s="11"/>
      <c r="G65" s="11"/>
      <c r="H65" s="11"/>
      <c r="I65" s="11"/>
      <c r="J65" s="11"/>
      <c r="L65" s="11"/>
      <c r="M65" s="11" t="s">
        <v>623</v>
      </c>
    </row>
    <row r="66" spans="6:13" x14ac:dyDescent="0.2">
      <c r="F66" s="11"/>
      <c r="G66" s="11"/>
      <c r="H66" s="11"/>
      <c r="I66" s="11"/>
      <c r="J66" s="11"/>
      <c r="L66" s="11"/>
    </row>
  </sheetData>
  <autoFilter ref="A14:AP39"/>
  <mergeCells count="13">
    <mergeCell ref="A36:C36"/>
    <mergeCell ref="B39:H39"/>
    <mergeCell ref="A3:G3"/>
    <mergeCell ref="A1:G1"/>
    <mergeCell ref="A2:G2"/>
    <mergeCell ref="B37:G37"/>
    <mergeCell ref="B38:G38"/>
    <mergeCell ref="S13:W13"/>
    <mergeCell ref="X13:AB13"/>
    <mergeCell ref="I13:M13"/>
    <mergeCell ref="N13:R13"/>
    <mergeCell ref="S12:AB12"/>
    <mergeCell ref="I12:R12"/>
  </mergeCells>
  <printOptions horizontalCentered="1"/>
  <pageMargins left="0.74803149606299213" right="0.39370078740157483" top="0.74803149606299213" bottom="4.1338582677165361" header="0.51181102362204722" footer="3.5433070866141736"/>
  <pageSetup paperSize="9" firstPageNumber="35" orientation="portrait" blackAndWhite="1" useFirstPageNumber="1" r:id="rId1"/>
  <headerFooter alignWithMargins="0">
    <oddHeader xml:space="preserve">&amp;C   </oddHeader>
    <oddFooter>&amp;C&amp;"Times New Roman,Bold"&amp;P</oddFooter>
  </headerFooter>
  <rowBreaks count="1" manualBreakCount="1">
    <brk id="32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6" transitionEvaluation="1">
    <tabColor rgb="FF92D050"/>
  </sheetPr>
  <dimension ref="A1:AF118"/>
  <sheetViews>
    <sheetView view="pageBreakPreview" topLeftCell="A16" zoomScaleNormal="115" zoomScaleSheetLayoutView="100" workbookViewId="0">
      <selection activeCell="E19" sqref="C19:G89"/>
    </sheetView>
  </sheetViews>
  <sheetFormatPr defaultColWidth="11" defaultRowHeight="12.75" x14ac:dyDescent="0.2"/>
  <cols>
    <col min="1" max="1" width="6.7109375" style="298" customWidth="1"/>
    <col min="2" max="2" width="8.140625" style="87" customWidth="1"/>
    <col min="3" max="3" width="35.7109375" style="74" customWidth="1"/>
    <col min="4" max="4" width="8.5703125" style="11" customWidth="1"/>
    <col min="5" max="5" width="9.42578125" style="11" customWidth="1"/>
    <col min="6" max="6" width="11.42578125" style="10" customWidth="1"/>
    <col min="7" max="7" width="8.5703125" style="10" customWidth="1"/>
    <col min="8" max="8" width="4.140625" style="266" customWidth="1"/>
    <col min="9" max="9" width="8.5703125" style="11" customWidth="1"/>
    <col min="10" max="10" width="8.42578125" style="10" customWidth="1"/>
    <col min="11" max="11" width="9.42578125" style="11" customWidth="1"/>
    <col min="12" max="12" width="9.140625" style="10" customWidth="1"/>
    <col min="13" max="13" width="11.7109375" style="595" customWidth="1"/>
    <col min="14" max="14" width="11" style="70" customWidth="1"/>
    <col min="15" max="15" width="6" style="70" customWidth="1"/>
    <col min="16" max="16" width="24.42578125" style="70" customWidth="1"/>
    <col min="17" max="17" width="5.5703125" style="70" customWidth="1"/>
    <col min="18" max="18" width="13.85546875" style="326" customWidth="1"/>
    <col min="19" max="19" width="5.5703125" style="70" customWidth="1"/>
    <col min="20" max="20" width="9.5703125" style="70" customWidth="1"/>
    <col min="21" max="21" width="11.85546875" style="204" customWidth="1"/>
    <col min="22" max="22" width="5.5703125" style="204" customWidth="1"/>
    <col min="23" max="23" width="11.85546875" style="204" customWidth="1"/>
    <col min="24" max="24" width="11" style="204"/>
    <col min="25" max="25" width="11" style="204" customWidth="1"/>
    <col min="26" max="26" width="11.42578125" style="204" customWidth="1"/>
    <col min="27" max="27" width="11" style="204"/>
    <col min="28" max="28" width="12.42578125" style="299" customWidth="1"/>
    <col min="29" max="32" width="11" style="299"/>
    <col min="33" max="16384" width="11" style="10"/>
  </cols>
  <sheetData>
    <row r="1" spans="1:32" x14ac:dyDescent="0.2">
      <c r="A1" s="2068" t="s">
        <v>98</v>
      </c>
      <c r="B1" s="2068"/>
      <c r="C1" s="2068"/>
      <c r="D1" s="2068"/>
      <c r="E1" s="2068"/>
      <c r="F1" s="2068"/>
      <c r="G1" s="2068"/>
      <c r="H1" s="1670"/>
      <c r="I1" s="1186"/>
      <c r="J1" s="1186"/>
      <c r="K1" s="1186"/>
      <c r="L1" s="1186"/>
      <c r="M1" s="1186"/>
    </row>
    <row r="2" spans="1:32" x14ac:dyDescent="0.2">
      <c r="A2" s="2068" t="s">
        <v>99</v>
      </c>
      <c r="B2" s="2068"/>
      <c r="C2" s="2068"/>
      <c r="D2" s="2068"/>
      <c r="E2" s="2068"/>
      <c r="F2" s="2068"/>
      <c r="G2" s="2068"/>
      <c r="H2" s="1670"/>
      <c r="I2" s="1186"/>
      <c r="J2" s="1186"/>
      <c r="K2" s="1186"/>
      <c r="L2" s="1186"/>
      <c r="M2" s="1186"/>
    </row>
    <row r="3" spans="1:32" x14ac:dyDescent="0.2">
      <c r="A3" s="1992" t="s">
        <v>594</v>
      </c>
      <c r="B3" s="1992"/>
      <c r="C3" s="1992"/>
      <c r="D3" s="1992"/>
      <c r="E3" s="1992"/>
      <c r="F3" s="1992"/>
      <c r="G3" s="1992"/>
      <c r="H3" s="1666"/>
      <c r="I3" s="1167"/>
      <c r="J3" s="1163"/>
      <c r="K3" s="1167"/>
      <c r="L3" s="1163"/>
      <c r="M3" s="910"/>
    </row>
    <row r="4" spans="1:32" ht="7.9" customHeight="1" x14ac:dyDescent="0.25">
      <c r="A4" s="34"/>
      <c r="B4" s="1993"/>
      <c r="C4" s="1993"/>
      <c r="D4" s="1993"/>
      <c r="E4" s="1993"/>
      <c r="F4" s="1993"/>
      <c r="G4" s="1993"/>
      <c r="H4" s="1197"/>
      <c r="I4" s="243"/>
      <c r="J4" s="894"/>
      <c r="K4" s="243"/>
      <c r="L4" s="894"/>
      <c r="M4" s="1187"/>
    </row>
    <row r="5" spans="1:32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41"/>
      <c r="I5" s="243"/>
      <c r="J5" s="894"/>
      <c r="K5" s="243"/>
      <c r="L5" s="894"/>
      <c r="M5" s="1187"/>
      <c r="N5" s="362"/>
    </row>
    <row r="6" spans="1:32" x14ac:dyDescent="0.2">
      <c r="A6" s="34"/>
      <c r="B6" s="38" t="s">
        <v>9</v>
      </c>
      <c r="C6" s="30" t="s">
        <v>10</v>
      </c>
      <c r="D6" s="39" t="s">
        <v>61</v>
      </c>
      <c r="E6" s="32">
        <v>775325</v>
      </c>
      <c r="F6" s="32">
        <v>1247938</v>
      </c>
      <c r="G6" s="32">
        <f>SUM(E6:F6)</f>
        <v>2023263</v>
      </c>
      <c r="H6" s="39"/>
      <c r="I6" s="243"/>
      <c r="J6" s="894"/>
      <c r="K6" s="243"/>
      <c r="L6" s="894"/>
      <c r="M6" s="1187"/>
    </row>
    <row r="7" spans="1:32" x14ac:dyDescent="0.2">
      <c r="A7" s="34"/>
      <c r="B7" s="38" t="s">
        <v>11</v>
      </c>
      <c r="C7" s="40" t="s">
        <v>12</v>
      </c>
      <c r="D7" s="41"/>
      <c r="E7" s="33"/>
      <c r="F7" s="33"/>
      <c r="G7" s="33"/>
      <c r="H7" s="41"/>
      <c r="I7" s="243"/>
      <c r="J7" s="894"/>
      <c r="K7" s="243"/>
      <c r="L7" s="894"/>
      <c r="M7" s="1187"/>
    </row>
    <row r="8" spans="1:32" x14ac:dyDescent="0.2">
      <c r="A8" s="34"/>
      <c r="B8" s="38"/>
      <c r="C8" s="40" t="s">
        <v>118</v>
      </c>
      <c r="D8" s="41" t="s">
        <v>61</v>
      </c>
      <c r="E8" s="1251">
        <v>0</v>
      </c>
      <c r="F8" s="1239">
        <f>G80</f>
        <v>1151108</v>
      </c>
      <c r="G8" s="33">
        <f>SUM(E8:F8)</f>
        <v>1151108</v>
      </c>
      <c r="H8" s="41"/>
      <c r="I8" s="243"/>
      <c r="J8" s="243"/>
      <c r="K8" s="243"/>
      <c r="L8" s="243"/>
      <c r="M8" s="1187"/>
    </row>
    <row r="9" spans="1:32" x14ac:dyDescent="0.2">
      <c r="A9" s="34"/>
      <c r="B9" s="42" t="s">
        <v>60</v>
      </c>
      <c r="C9" s="30" t="s">
        <v>26</v>
      </c>
      <c r="D9" s="43" t="s">
        <v>61</v>
      </c>
      <c r="E9" s="44">
        <f>SUM(E6:E8)</f>
        <v>775325</v>
      </c>
      <c r="F9" s="44">
        <f>SUM(F6:F8)</f>
        <v>2399046</v>
      </c>
      <c r="G9" s="44">
        <f>SUM(E9:F9)</f>
        <v>3174371</v>
      </c>
      <c r="H9" s="39"/>
      <c r="I9" s="60"/>
      <c r="J9" s="60"/>
      <c r="K9" s="60"/>
      <c r="L9" s="60"/>
      <c r="M9" s="1188"/>
    </row>
    <row r="10" spans="1:32" x14ac:dyDescent="0.2">
      <c r="A10" s="34"/>
      <c r="B10" s="38"/>
      <c r="C10" s="30"/>
      <c r="D10" s="31"/>
      <c r="E10" s="31"/>
      <c r="F10" s="39"/>
      <c r="G10" s="31"/>
      <c r="H10" s="39"/>
      <c r="I10" s="60"/>
      <c r="J10" s="60"/>
      <c r="K10" s="60"/>
      <c r="L10" s="60"/>
      <c r="M10" s="1188"/>
    </row>
    <row r="11" spans="1:32" x14ac:dyDescent="0.2">
      <c r="A11" s="34"/>
      <c r="B11" s="38" t="s">
        <v>27</v>
      </c>
      <c r="C11" s="30" t="s">
        <v>28</v>
      </c>
      <c r="D11" s="30"/>
      <c r="E11" s="30"/>
      <c r="F11" s="45"/>
      <c r="G11" s="30"/>
      <c r="H11" s="45"/>
      <c r="I11" s="60"/>
      <c r="J11" s="60"/>
      <c r="K11" s="60"/>
      <c r="L11" s="60"/>
      <c r="M11" s="1188"/>
    </row>
    <row r="12" spans="1:32" s="1" customFormat="1" ht="10.9" customHeight="1" x14ac:dyDescent="0.2">
      <c r="A12" s="32"/>
      <c r="B12" s="1162"/>
      <c r="C12" s="1162"/>
      <c r="D12" s="1162"/>
      <c r="E12" s="1162"/>
      <c r="F12" s="1162"/>
      <c r="G12" s="1162"/>
      <c r="H12" s="1198"/>
      <c r="I12" s="1995"/>
      <c r="J12" s="1995"/>
      <c r="K12" s="1995"/>
      <c r="L12" s="1995"/>
      <c r="M12" s="2011"/>
      <c r="N12" s="1995"/>
      <c r="O12" s="1995"/>
      <c r="P12" s="1995"/>
      <c r="Q12" s="1995"/>
      <c r="R12" s="1995"/>
      <c r="S12" s="1995"/>
      <c r="T12" s="1995"/>
      <c r="U12" s="1995"/>
      <c r="V12" s="1995"/>
      <c r="W12" s="1995"/>
      <c r="X12" s="1996"/>
      <c r="Y12" s="1996"/>
      <c r="Z12" s="1996"/>
      <c r="AA12" s="1996"/>
      <c r="AB12" s="1996"/>
    </row>
    <row r="13" spans="1:32" s="1" customFormat="1" ht="13.5" thickBot="1" x14ac:dyDescent="0.25">
      <c r="A13" s="46"/>
      <c r="B13" s="1994" t="s">
        <v>112</v>
      </c>
      <c r="C13" s="1994"/>
      <c r="D13" s="1994"/>
      <c r="E13" s="1994"/>
      <c r="F13" s="1994"/>
      <c r="G13" s="1994"/>
      <c r="H13" s="1198"/>
      <c r="I13" s="1997"/>
      <c r="J13" s="1997"/>
      <c r="K13" s="1997"/>
      <c r="L13" s="1997"/>
      <c r="M13" s="2009"/>
      <c r="N13" s="1997"/>
      <c r="O13" s="1997"/>
      <c r="P13" s="1997"/>
      <c r="Q13" s="1997"/>
      <c r="R13" s="1997"/>
      <c r="S13" s="1997"/>
      <c r="T13" s="1997"/>
      <c r="U13" s="1997"/>
      <c r="V13" s="1997"/>
      <c r="W13" s="1997"/>
      <c r="X13" s="1991"/>
      <c r="Y13" s="1991"/>
      <c r="Z13" s="1991"/>
      <c r="AA13" s="1991"/>
      <c r="AB13" s="1991"/>
    </row>
    <row r="14" spans="1:32" s="1" customFormat="1" ht="14.25" thickTop="1" thickBot="1" x14ac:dyDescent="0.25">
      <c r="A14" s="46"/>
      <c r="B14" s="370"/>
      <c r="C14" s="370" t="s">
        <v>29</v>
      </c>
      <c r="D14" s="370"/>
      <c r="E14" s="370" t="s">
        <v>62</v>
      </c>
      <c r="F14" s="370" t="s">
        <v>123</v>
      </c>
      <c r="G14" s="47" t="s">
        <v>121</v>
      </c>
      <c r="H14" s="41"/>
      <c r="I14" s="114"/>
      <c r="J14" s="114"/>
      <c r="K14" s="114"/>
      <c r="L14" s="114"/>
      <c r="M14" s="115"/>
      <c r="N14" s="114"/>
      <c r="O14" s="114"/>
      <c r="P14" s="114"/>
      <c r="Q14" s="114"/>
      <c r="R14" s="115"/>
      <c r="S14" s="114"/>
      <c r="T14" s="114"/>
      <c r="U14" s="114"/>
      <c r="V14" s="114"/>
      <c r="W14" s="115"/>
      <c r="X14" s="116"/>
      <c r="Y14" s="116"/>
      <c r="Z14" s="116"/>
      <c r="AA14" s="116"/>
      <c r="AB14" s="322"/>
    </row>
    <row r="15" spans="1:32" ht="15" customHeight="1" thickTop="1" x14ac:dyDescent="0.2">
      <c r="A15" s="369"/>
      <c r="B15" s="56"/>
      <c r="C15" s="59" t="s">
        <v>15</v>
      </c>
      <c r="D15" s="54"/>
      <c r="E15" s="54"/>
      <c r="F15" s="54"/>
      <c r="G15" s="253"/>
      <c r="H15" s="1783"/>
      <c r="I15" s="263"/>
      <c r="J15" s="263"/>
      <c r="K15" s="263"/>
      <c r="L15" s="263"/>
      <c r="M15" s="599"/>
      <c r="N15" s="263"/>
      <c r="O15" s="366"/>
      <c r="P15" s="366"/>
      <c r="Q15" s="366"/>
      <c r="R15" s="366"/>
      <c r="S15" s="366"/>
      <c r="T15" s="366"/>
      <c r="U15" s="366"/>
      <c r="V15" s="366"/>
      <c r="W15" s="366"/>
      <c r="X15" s="10"/>
      <c r="Y15" s="10"/>
      <c r="Z15" s="10"/>
      <c r="AA15" s="10"/>
      <c r="AB15" s="10"/>
      <c r="AC15" s="10"/>
      <c r="AD15" s="10"/>
      <c r="AE15" s="10"/>
      <c r="AF15" s="10"/>
    </row>
    <row r="16" spans="1:32" ht="15" customHeight="1" x14ac:dyDescent="0.2">
      <c r="A16" s="369" t="s">
        <v>64</v>
      </c>
      <c r="B16" s="58">
        <v>5054</v>
      </c>
      <c r="C16" s="59" t="s">
        <v>37</v>
      </c>
      <c r="D16" s="71"/>
      <c r="E16" s="71"/>
      <c r="F16" s="71"/>
      <c r="G16" s="252"/>
      <c r="H16" s="1784"/>
      <c r="I16" s="263"/>
      <c r="J16" s="263"/>
      <c r="K16" s="263"/>
      <c r="L16" s="263"/>
      <c r="M16" s="599"/>
      <c r="N16" s="263"/>
      <c r="O16" s="366"/>
      <c r="P16" s="366"/>
      <c r="Q16" s="366"/>
      <c r="R16" s="366"/>
      <c r="S16" s="366"/>
      <c r="T16" s="366"/>
      <c r="U16" s="366"/>
      <c r="V16" s="366"/>
      <c r="W16" s="366"/>
      <c r="X16" s="10"/>
      <c r="Y16" s="10"/>
      <c r="Z16" s="10"/>
      <c r="AA16" s="10"/>
      <c r="AB16" s="10"/>
      <c r="AC16" s="10"/>
      <c r="AD16" s="10"/>
      <c r="AE16" s="10"/>
      <c r="AF16" s="10"/>
    </row>
    <row r="17" spans="1:32" ht="15" customHeight="1" x14ac:dyDescent="0.2">
      <c r="A17" s="369"/>
      <c r="B17" s="65">
        <v>4</v>
      </c>
      <c r="C17" s="331" t="s">
        <v>113</v>
      </c>
      <c r="D17" s="71"/>
      <c r="E17" s="71"/>
      <c r="F17" s="71"/>
      <c r="G17" s="252"/>
      <c r="H17" s="1784"/>
      <c r="I17" s="263"/>
      <c r="J17" s="263"/>
      <c r="K17" s="263"/>
      <c r="L17" s="263"/>
      <c r="M17" s="599"/>
      <c r="N17" s="263"/>
      <c r="O17" s="366"/>
      <c r="P17" s="366"/>
      <c r="Q17" s="366"/>
      <c r="R17" s="366"/>
      <c r="S17" s="366"/>
      <c r="T17" s="366"/>
      <c r="U17" s="366"/>
      <c r="V17" s="366"/>
      <c r="W17" s="366"/>
      <c r="X17" s="10"/>
      <c r="Y17" s="10"/>
      <c r="Z17" s="10"/>
      <c r="AA17" s="10"/>
      <c r="AB17" s="10"/>
      <c r="AC17" s="10"/>
      <c r="AD17" s="10"/>
      <c r="AE17" s="10"/>
      <c r="AF17" s="10"/>
    </row>
    <row r="18" spans="1:32" ht="14.65" customHeight="1" x14ac:dyDescent="0.2">
      <c r="A18" s="369"/>
      <c r="B18" s="141">
        <v>4.3369999999999997</v>
      </c>
      <c r="C18" s="59" t="s">
        <v>86</v>
      </c>
      <c r="D18" s="76"/>
      <c r="E18" s="76"/>
      <c r="F18" s="76"/>
      <c r="G18" s="251"/>
      <c r="H18" s="1785"/>
      <c r="I18" s="263"/>
      <c r="J18" s="263"/>
      <c r="K18" s="263"/>
      <c r="L18" s="263"/>
      <c r="M18" s="599"/>
      <c r="N18" s="263"/>
      <c r="O18" s="366"/>
      <c r="P18" s="366"/>
      <c r="Q18" s="366"/>
      <c r="R18" s="366"/>
      <c r="S18" s="366"/>
      <c r="T18" s="366"/>
      <c r="U18" s="366"/>
      <c r="V18" s="366"/>
      <c r="W18" s="366"/>
      <c r="X18" s="10"/>
      <c r="Y18" s="10"/>
      <c r="Z18" s="10"/>
      <c r="AA18" s="10"/>
      <c r="AB18" s="10"/>
      <c r="AC18" s="10"/>
      <c r="AD18" s="10"/>
      <c r="AE18" s="10"/>
      <c r="AF18" s="10"/>
    </row>
    <row r="19" spans="1:32" ht="14.65" customHeight="1" x14ac:dyDescent="0.2">
      <c r="A19" s="369"/>
      <c r="B19" s="56">
        <v>60</v>
      </c>
      <c r="C19" s="331" t="s">
        <v>417</v>
      </c>
      <c r="D19" s="76"/>
      <c r="E19" s="76"/>
      <c r="F19" s="76"/>
      <c r="G19" s="251"/>
      <c r="H19" s="1785"/>
      <c r="I19" s="263"/>
      <c r="J19" s="263"/>
      <c r="K19" s="263"/>
      <c r="L19" s="263"/>
      <c r="M19" s="599"/>
      <c r="N19" s="263"/>
      <c r="O19" s="366"/>
      <c r="P19" s="366"/>
      <c r="Q19" s="366"/>
      <c r="R19" s="366"/>
      <c r="S19" s="366"/>
      <c r="T19" s="366"/>
      <c r="U19" s="366"/>
      <c r="V19" s="366"/>
      <c r="W19" s="366"/>
      <c r="X19" s="10"/>
      <c r="Y19" s="10"/>
      <c r="Z19" s="10"/>
      <c r="AA19" s="10"/>
      <c r="AB19" s="10"/>
      <c r="AC19" s="10"/>
      <c r="AD19" s="10"/>
      <c r="AE19" s="10"/>
      <c r="AF19" s="10"/>
    </row>
    <row r="20" spans="1:32" ht="14.65" customHeight="1" x14ac:dyDescent="0.2">
      <c r="A20" s="369"/>
      <c r="B20" s="56">
        <v>45</v>
      </c>
      <c r="C20" s="331" t="s">
        <v>16</v>
      </c>
      <c r="D20" s="76"/>
      <c r="E20" s="76"/>
      <c r="F20" s="76"/>
      <c r="G20" s="251"/>
      <c r="H20" s="1785"/>
      <c r="I20" s="263"/>
      <c r="J20" s="263"/>
      <c r="K20" s="263"/>
      <c r="L20" s="263"/>
      <c r="M20" s="599"/>
      <c r="N20" s="263"/>
      <c r="O20" s="366"/>
      <c r="P20" s="366"/>
      <c r="Q20" s="366"/>
      <c r="R20" s="366"/>
      <c r="S20" s="366"/>
      <c r="T20" s="366"/>
      <c r="U20" s="366"/>
      <c r="V20" s="366"/>
      <c r="W20" s="366"/>
      <c r="X20" s="10"/>
      <c r="Y20" s="10"/>
      <c r="Z20" s="10"/>
      <c r="AA20" s="10"/>
      <c r="AB20" s="10"/>
      <c r="AC20" s="10"/>
      <c r="AD20" s="10"/>
      <c r="AE20" s="10"/>
      <c r="AF20" s="10"/>
    </row>
    <row r="21" spans="1:32" ht="14.25" customHeight="1" x14ac:dyDescent="0.2">
      <c r="A21" s="369"/>
      <c r="B21" s="50" t="s">
        <v>418</v>
      </c>
      <c r="C21" s="331" t="s">
        <v>378</v>
      </c>
      <c r="D21" s="525"/>
      <c r="E21" s="529">
        <v>26637</v>
      </c>
      <c r="F21" s="1843">
        <v>0</v>
      </c>
      <c r="G21" s="380">
        <f t="shared" ref="G21:G25" si="0">SUM(E21:F21)</f>
        <v>26637</v>
      </c>
      <c r="H21" s="1786"/>
      <c r="I21" s="263"/>
      <c r="J21" s="263"/>
      <c r="K21" s="263"/>
      <c r="L21" s="263"/>
      <c r="M21" s="599"/>
      <c r="N21" s="263"/>
      <c r="O21" s="366"/>
      <c r="P21" s="366"/>
      <c r="Q21" s="366"/>
      <c r="R21" s="366"/>
      <c r="S21" s="366"/>
      <c r="T21" s="366"/>
      <c r="U21" s="366"/>
      <c r="V21" s="366"/>
      <c r="W21" s="366"/>
      <c r="X21" s="10"/>
      <c r="Y21" s="10"/>
      <c r="Z21" s="10"/>
      <c r="AA21" s="10"/>
      <c r="AB21" s="10"/>
      <c r="AC21" s="10"/>
      <c r="AD21" s="10"/>
      <c r="AE21" s="10"/>
      <c r="AF21" s="10"/>
    </row>
    <row r="22" spans="1:32" ht="14.25" customHeight="1" x14ac:dyDescent="0.2">
      <c r="A22" s="56"/>
      <c r="B22" s="50" t="s">
        <v>419</v>
      </c>
      <c r="C22" s="331" t="s">
        <v>420</v>
      </c>
      <c r="D22" s="525"/>
      <c r="E22" s="529">
        <v>300000</v>
      </c>
      <c r="F22" s="1843">
        <v>0</v>
      </c>
      <c r="G22" s="380">
        <f t="shared" si="0"/>
        <v>300000</v>
      </c>
      <c r="H22" s="1786"/>
      <c r="I22" s="263"/>
      <c r="J22" s="263"/>
      <c r="K22" s="263"/>
      <c r="L22" s="263"/>
      <c r="M22" s="263"/>
      <c r="N22" s="263"/>
      <c r="O22" s="263"/>
      <c r="P22" s="263"/>
      <c r="Q22" s="366"/>
      <c r="R22" s="366"/>
      <c r="S22" s="263"/>
      <c r="T22" s="263"/>
      <c r="U22" s="263"/>
      <c r="V22" s="263"/>
      <c r="W22" s="366"/>
      <c r="X22" s="10"/>
      <c r="Y22" s="10"/>
      <c r="Z22" s="10"/>
      <c r="AA22" s="10"/>
      <c r="AB22" s="10"/>
      <c r="AC22" s="10"/>
      <c r="AD22" s="10"/>
      <c r="AE22" s="10"/>
      <c r="AF22" s="10"/>
    </row>
    <row r="23" spans="1:32" ht="14.25" customHeight="1" x14ac:dyDescent="0.2">
      <c r="A23" s="369"/>
      <c r="B23" s="50" t="s">
        <v>421</v>
      </c>
      <c r="C23" s="331" t="s">
        <v>422</v>
      </c>
      <c r="D23" s="524"/>
      <c r="E23" s="523">
        <v>4427</v>
      </c>
      <c r="F23" s="1867">
        <v>0</v>
      </c>
      <c r="G23" s="381">
        <f t="shared" si="0"/>
        <v>4427</v>
      </c>
      <c r="H23" s="1787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366"/>
      <c r="X23" s="10"/>
      <c r="Y23" s="10"/>
      <c r="Z23" s="10"/>
      <c r="AA23" s="10"/>
      <c r="AB23" s="10"/>
      <c r="AC23" s="10"/>
      <c r="AD23" s="10"/>
      <c r="AE23" s="10"/>
      <c r="AF23" s="10"/>
    </row>
    <row r="24" spans="1:32" ht="14.25" customHeight="1" x14ac:dyDescent="0.2">
      <c r="A24" s="1373"/>
      <c r="B24" s="50" t="s">
        <v>423</v>
      </c>
      <c r="C24" s="1384" t="s">
        <v>424</v>
      </c>
      <c r="D24" s="525"/>
      <c r="E24" s="529">
        <v>120000</v>
      </c>
      <c r="F24" s="1843">
        <v>0</v>
      </c>
      <c r="G24" s="380">
        <f t="shared" si="0"/>
        <v>120000</v>
      </c>
      <c r="H24" s="1786"/>
      <c r="I24" s="263"/>
      <c r="J24" s="884"/>
      <c r="K24" s="916"/>
      <c r="L24" s="263"/>
      <c r="M24" s="599"/>
      <c r="N24" s="263"/>
      <c r="O24" s="263"/>
      <c r="P24" s="263"/>
      <c r="Q24" s="366"/>
      <c r="R24" s="366"/>
      <c r="S24" s="263"/>
      <c r="T24" s="263"/>
      <c r="U24" s="263"/>
      <c r="V24" s="263"/>
      <c r="W24" s="366"/>
      <c r="X24" s="10"/>
      <c r="Y24" s="10"/>
      <c r="Z24" s="10"/>
      <c r="AA24" s="10"/>
      <c r="AB24" s="10"/>
      <c r="AC24" s="10"/>
      <c r="AD24" s="10"/>
      <c r="AE24" s="10"/>
      <c r="AF24" s="10"/>
    </row>
    <row r="25" spans="1:32" ht="14.25" customHeight="1" x14ac:dyDescent="0.2">
      <c r="A25" s="1373"/>
      <c r="B25" s="50" t="s">
        <v>425</v>
      </c>
      <c r="C25" s="1384" t="s">
        <v>426</v>
      </c>
      <c r="D25" s="525"/>
      <c r="E25" s="529">
        <v>28971</v>
      </c>
      <c r="F25" s="1843">
        <v>0</v>
      </c>
      <c r="G25" s="380">
        <f t="shared" si="0"/>
        <v>28971</v>
      </c>
      <c r="H25" s="1786"/>
      <c r="I25" s="263"/>
      <c r="J25" s="884"/>
      <c r="K25" s="361"/>
      <c r="L25" s="263"/>
      <c r="M25" s="915"/>
      <c r="N25" s="263"/>
      <c r="O25" s="263"/>
      <c r="P25" s="263"/>
      <c r="Q25" s="263"/>
      <c r="R25" s="263"/>
      <c r="S25" s="366"/>
      <c r="T25" s="366"/>
      <c r="U25" s="366"/>
      <c r="V25" s="366"/>
      <c r="W25" s="366"/>
      <c r="X25" s="10"/>
      <c r="Y25" s="10"/>
      <c r="Z25" s="10"/>
      <c r="AA25" s="10"/>
      <c r="AB25" s="10"/>
      <c r="AC25" s="10"/>
      <c r="AD25" s="10"/>
      <c r="AE25" s="10"/>
      <c r="AF25" s="10"/>
    </row>
    <row r="26" spans="1:32" ht="14.25" customHeight="1" x14ac:dyDescent="0.2">
      <c r="A26" s="1373" t="s">
        <v>60</v>
      </c>
      <c r="B26" s="56">
        <v>45</v>
      </c>
      <c r="C26" s="1384" t="s">
        <v>16</v>
      </c>
      <c r="D26" s="525"/>
      <c r="E26" s="596">
        <f>SUM(E21:E25)</f>
        <v>480035</v>
      </c>
      <c r="F26" s="1868">
        <f>SUM(F21:F25)</f>
        <v>0</v>
      </c>
      <c r="G26" s="596">
        <f>SUM(G21:G25)</f>
        <v>480035</v>
      </c>
      <c r="H26" s="1788"/>
      <c r="I26" s="263"/>
      <c r="J26" s="884"/>
      <c r="K26" s="361"/>
      <c r="L26" s="263"/>
      <c r="M26" s="915"/>
      <c r="N26" s="263"/>
      <c r="O26" s="884"/>
      <c r="P26" s="917"/>
      <c r="Q26" s="263"/>
      <c r="R26" s="263"/>
      <c r="S26" s="366"/>
      <c r="T26" s="366"/>
      <c r="U26" s="366"/>
      <c r="V26" s="366"/>
      <c r="W26" s="366"/>
      <c r="X26" s="10"/>
      <c r="Y26" s="10"/>
      <c r="Z26" s="10"/>
      <c r="AA26" s="10"/>
      <c r="AB26" s="10"/>
      <c r="AC26" s="10"/>
      <c r="AD26" s="10"/>
      <c r="AE26" s="10"/>
      <c r="AF26" s="10"/>
    </row>
    <row r="27" spans="1:32" ht="8.4499999999999993" customHeight="1" x14ac:dyDescent="0.2">
      <c r="A27" s="1373"/>
      <c r="B27" s="50"/>
      <c r="C27" s="1384"/>
      <c r="D27" s="76"/>
      <c r="E27" s="71"/>
      <c r="F27" s="71"/>
      <c r="G27" s="255"/>
      <c r="H27" s="1789"/>
      <c r="I27" s="263"/>
      <c r="J27" s="884"/>
      <c r="K27" s="361"/>
      <c r="L27" s="263"/>
      <c r="M27" s="915"/>
      <c r="N27" s="263"/>
      <c r="O27" s="884"/>
      <c r="P27" s="917"/>
      <c r="Q27" s="263"/>
      <c r="R27" s="263"/>
      <c r="S27" s="263"/>
      <c r="T27" s="263"/>
      <c r="U27" s="263"/>
      <c r="V27" s="263"/>
      <c r="W27" s="366"/>
      <c r="X27" s="10"/>
      <c r="Y27" s="10"/>
      <c r="Z27" s="10"/>
      <c r="AA27" s="10"/>
      <c r="AB27" s="10"/>
      <c r="AC27" s="10"/>
      <c r="AD27" s="10"/>
      <c r="AE27" s="10"/>
      <c r="AF27" s="10"/>
    </row>
    <row r="28" spans="1:32" ht="15" customHeight="1" x14ac:dyDescent="0.2">
      <c r="A28" s="1373"/>
      <c r="B28" s="338">
        <v>46</v>
      </c>
      <c r="C28" s="1384" t="s">
        <v>17</v>
      </c>
      <c r="D28" s="76"/>
      <c r="E28" s="71"/>
      <c r="F28" s="71"/>
      <c r="G28" s="255"/>
      <c r="H28" s="1789"/>
      <c r="I28" s="263"/>
      <c r="J28" s="884"/>
      <c r="K28" s="361"/>
      <c r="L28" s="263"/>
      <c r="M28" s="915"/>
      <c r="N28" s="263"/>
      <c r="O28" s="884"/>
      <c r="P28" s="917"/>
      <c r="Q28" s="263"/>
      <c r="R28" s="263"/>
      <c r="S28" s="263"/>
      <c r="T28" s="263"/>
      <c r="U28" s="263"/>
      <c r="V28" s="263"/>
      <c r="W28" s="366"/>
      <c r="X28" s="10"/>
      <c r="Y28" s="10"/>
      <c r="Z28" s="10"/>
      <c r="AA28" s="10"/>
      <c r="AB28" s="10"/>
      <c r="AC28" s="10"/>
      <c r="AD28" s="10"/>
      <c r="AE28" s="10"/>
      <c r="AF28" s="10"/>
    </row>
    <row r="29" spans="1:32" ht="15" customHeight="1" x14ac:dyDescent="0.2">
      <c r="A29" s="1373"/>
      <c r="B29" s="50" t="s">
        <v>427</v>
      </c>
      <c r="C29" s="1384" t="s">
        <v>378</v>
      </c>
      <c r="D29" s="525"/>
      <c r="E29" s="529">
        <v>175206</v>
      </c>
      <c r="F29" s="1869">
        <v>0</v>
      </c>
      <c r="G29" s="380">
        <f t="shared" ref="G29" si="1">SUM(E29:F29)</f>
        <v>175206</v>
      </c>
      <c r="H29" s="1786"/>
      <c r="I29" s="263"/>
      <c r="J29" s="263"/>
      <c r="K29" s="263"/>
      <c r="L29" s="263"/>
      <c r="M29" s="599"/>
      <c r="N29" s="263"/>
      <c r="O29" s="366"/>
      <c r="P29" s="366"/>
      <c r="Q29" s="366"/>
      <c r="R29" s="366"/>
      <c r="S29" s="366"/>
      <c r="T29" s="366"/>
      <c r="U29" s="366"/>
      <c r="V29" s="366"/>
      <c r="W29" s="366"/>
      <c r="X29" s="10"/>
      <c r="Y29" s="10"/>
      <c r="Z29" s="10"/>
      <c r="AA29" s="10"/>
      <c r="AB29" s="10"/>
      <c r="AC29" s="10"/>
      <c r="AD29" s="10"/>
      <c r="AE29" s="10"/>
      <c r="AF29" s="10"/>
    </row>
    <row r="30" spans="1:32" ht="15" customHeight="1" x14ac:dyDescent="0.2">
      <c r="A30" s="1373" t="s">
        <v>60</v>
      </c>
      <c r="B30" s="338">
        <v>46</v>
      </c>
      <c r="C30" s="1384" t="s">
        <v>17</v>
      </c>
      <c r="D30" s="525"/>
      <c r="E30" s="596">
        <f>SUM(E29:E29)</f>
        <v>175206</v>
      </c>
      <c r="F30" s="1842">
        <f t="shared" ref="F30:G30" si="2">SUM(F29:F29)</f>
        <v>0</v>
      </c>
      <c r="G30" s="596">
        <f t="shared" si="2"/>
        <v>175206</v>
      </c>
      <c r="H30" s="1788"/>
      <c r="I30" s="263"/>
      <c r="J30" s="263"/>
      <c r="K30" s="361"/>
      <c r="L30" s="263"/>
      <c r="M30" s="599"/>
      <c r="N30" s="263"/>
      <c r="O30" s="366"/>
      <c r="P30" s="366"/>
      <c r="Q30" s="366"/>
      <c r="R30" s="366"/>
      <c r="S30" s="263"/>
      <c r="T30" s="263"/>
      <c r="U30" s="263"/>
      <c r="V30" s="263"/>
      <c r="W30" s="366"/>
      <c r="X30" s="10"/>
      <c r="Y30" s="10"/>
      <c r="Z30" s="10"/>
      <c r="AA30" s="10"/>
      <c r="AB30" s="10"/>
      <c r="AC30" s="10"/>
      <c r="AD30" s="10"/>
      <c r="AE30" s="10"/>
      <c r="AF30" s="10"/>
    </row>
    <row r="31" spans="1:32" ht="9.6" customHeight="1" x14ac:dyDescent="0.2">
      <c r="A31" s="1373"/>
      <c r="B31" s="50"/>
      <c r="C31" s="1384"/>
      <c r="D31" s="76"/>
      <c r="E31" s="76"/>
      <c r="F31" s="1790"/>
      <c r="G31" s="253"/>
      <c r="H31" s="1783"/>
      <c r="I31" s="263"/>
      <c r="J31" s="263"/>
      <c r="K31" s="361"/>
      <c r="L31" s="263"/>
      <c r="M31" s="915"/>
      <c r="N31" s="263"/>
      <c r="O31" s="366"/>
      <c r="P31" s="366"/>
      <c r="Q31" s="366"/>
      <c r="R31" s="366"/>
      <c r="S31" s="263"/>
      <c r="T31" s="263"/>
      <c r="U31" s="263"/>
      <c r="V31" s="263"/>
      <c r="W31" s="366"/>
      <c r="X31" s="10"/>
      <c r="Y31" s="10"/>
      <c r="Z31" s="10"/>
      <c r="AA31" s="10"/>
      <c r="AB31" s="10"/>
      <c r="AC31" s="10"/>
      <c r="AD31" s="10"/>
      <c r="AE31" s="10"/>
      <c r="AF31" s="10"/>
    </row>
    <row r="32" spans="1:32" ht="14.25" customHeight="1" x14ac:dyDescent="0.2">
      <c r="A32" s="1373"/>
      <c r="B32" s="338" t="s">
        <v>240</v>
      </c>
      <c r="C32" s="1384" t="s">
        <v>18</v>
      </c>
      <c r="D32" s="76"/>
      <c r="E32" s="76"/>
      <c r="F32" s="1790"/>
      <c r="G32" s="253"/>
      <c r="H32" s="1783"/>
      <c r="I32" s="918"/>
      <c r="J32" s="918"/>
      <c r="K32" s="920"/>
      <c r="L32" s="920"/>
      <c r="M32" s="919"/>
      <c r="N32" s="263"/>
      <c r="O32" s="366"/>
      <c r="P32" s="366"/>
      <c r="Q32" s="366"/>
      <c r="R32" s="366"/>
      <c r="S32" s="263"/>
      <c r="T32" s="263"/>
      <c r="U32" s="263"/>
      <c r="V32" s="263"/>
      <c r="W32" s="366"/>
      <c r="X32" s="10"/>
      <c r="Y32" s="10"/>
      <c r="Z32" s="10"/>
      <c r="AA32" s="10"/>
      <c r="AB32" s="10"/>
      <c r="AC32" s="10"/>
      <c r="AD32" s="10"/>
      <c r="AE32" s="10"/>
      <c r="AF32" s="10"/>
    </row>
    <row r="33" spans="1:32" ht="14.25" customHeight="1" x14ac:dyDescent="0.2">
      <c r="A33" s="1373"/>
      <c r="B33" s="50" t="s">
        <v>371</v>
      </c>
      <c r="C33" s="1384" t="s">
        <v>378</v>
      </c>
      <c r="D33" s="525"/>
      <c r="E33" s="529">
        <v>10746</v>
      </c>
      <c r="F33" s="1843">
        <v>0</v>
      </c>
      <c r="G33" s="380">
        <f t="shared" ref="G33" si="3">SUM(E33:F33)</f>
        <v>10746</v>
      </c>
      <c r="H33" s="1786"/>
      <c r="I33" s="263"/>
      <c r="J33" s="263"/>
      <c r="K33" s="263"/>
      <c r="L33" s="263"/>
      <c r="M33" s="599"/>
      <c r="N33" s="263"/>
      <c r="O33" s="366"/>
      <c r="P33" s="366"/>
      <c r="Q33" s="366"/>
      <c r="R33" s="366"/>
      <c r="S33" s="366"/>
      <c r="T33" s="366"/>
      <c r="U33" s="366"/>
      <c r="V33" s="366"/>
      <c r="W33" s="366"/>
      <c r="X33" s="10"/>
      <c r="Y33" s="10"/>
      <c r="Z33" s="10"/>
      <c r="AA33" s="10"/>
      <c r="AB33" s="10"/>
      <c r="AC33" s="10"/>
      <c r="AD33" s="10"/>
      <c r="AE33" s="10"/>
      <c r="AF33" s="10"/>
    </row>
    <row r="34" spans="1:32" ht="14.25" customHeight="1" x14ac:dyDescent="0.2">
      <c r="A34" s="1373" t="s">
        <v>60</v>
      </c>
      <c r="B34" s="338" t="s">
        <v>240</v>
      </c>
      <c r="C34" s="1384" t="s">
        <v>18</v>
      </c>
      <c r="D34" s="525"/>
      <c r="E34" s="350">
        <f>SUM(E33:E33)</f>
        <v>10746</v>
      </c>
      <c r="F34" s="1868">
        <f>SUM(F33:F33)</f>
        <v>0</v>
      </c>
      <c r="G34" s="350">
        <f>SUM(G33:G33)</f>
        <v>10746</v>
      </c>
      <c r="H34" s="1790"/>
      <c r="I34" s="263"/>
      <c r="J34" s="263"/>
      <c r="K34" s="263"/>
      <c r="L34" s="263"/>
      <c r="M34" s="599"/>
      <c r="N34" s="263"/>
      <c r="O34" s="366"/>
      <c r="P34" s="366"/>
      <c r="Q34" s="366"/>
      <c r="R34" s="366"/>
      <c r="S34" s="263"/>
      <c r="T34" s="263"/>
      <c r="U34" s="263"/>
      <c r="V34" s="263"/>
      <c r="W34" s="366"/>
      <c r="X34" s="10"/>
      <c r="Y34" s="10"/>
      <c r="Z34" s="10"/>
      <c r="AA34" s="10"/>
      <c r="AB34" s="10"/>
      <c r="AC34" s="10"/>
      <c r="AD34" s="10"/>
      <c r="AE34" s="10"/>
      <c r="AF34" s="10"/>
    </row>
    <row r="35" spans="1:32" ht="9.6" customHeight="1" x14ac:dyDescent="0.2">
      <c r="A35" s="1373"/>
      <c r="B35" s="50"/>
      <c r="C35" s="1384"/>
      <c r="D35" s="76"/>
      <c r="E35" s="71"/>
      <c r="F35" s="1870"/>
      <c r="G35" s="255"/>
      <c r="H35" s="1789"/>
      <c r="I35" s="263"/>
      <c r="J35" s="263"/>
      <c r="K35" s="263"/>
      <c r="L35" s="263"/>
      <c r="M35" s="911"/>
      <c r="N35" s="263"/>
      <c r="O35" s="366"/>
      <c r="P35" s="366"/>
      <c r="Q35" s="366"/>
      <c r="R35" s="366"/>
      <c r="S35" s="263"/>
      <c r="T35" s="263"/>
      <c r="U35" s="263"/>
      <c r="V35" s="263"/>
      <c r="W35" s="366"/>
      <c r="X35" s="10"/>
      <c r="Y35" s="10"/>
      <c r="Z35" s="10"/>
      <c r="AA35" s="10"/>
      <c r="AB35" s="10"/>
      <c r="AC35" s="10"/>
      <c r="AD35" s="10"/>
      <c r="AE35" s="10"/>
      <c r="AF35" s="10"/>
    </row>
    <row r="36" spans="1:32" ht="14.25" customHeight="1" x14ac:dyDescent="0.2">
      <c r="A36" s="1373"/>
      <c r="B36" s="338" t="s">
        <v>302</v>
      </c>
      <c r="C36" s="1384" t="s">
        <v>19</v>
      </c>
      <c r="D36" s="76"/>
      <c r="E36" s="71"/>
      <c r="F36" s="1870"/>
      <c r="G36" s="255"/>
      <c r="H36" s="1789"/>
      <c r="I36" s="263"/>
      <c r="J36" s="263"/>
      <c r="K36" s="263"/>
      <c r="L36" s="263"/>
      <c r="M36" s="911"/>
      <c r="N36" s="263"/>
      <c r="O36" s="366"/>
      <c r="P36" s="366"/>
      <c r="Q36" s="366"/>
      <c r="R36" s="366"/>
      <c r="S36" s="263"/>
      <c r="T36" s="263"/>
      <c r="U36" s="263"/>
      <c r="V36" s="263"/>
      <c r="W36" s="366"/>
      <c r="X36" s="10"/>
      <c r="Y36" s="10"/>
      <c r="Z36" s="10"/>
      <c r="AA36" s="10"/>
      <c r="AB36" s="10"/>
      <c r="AC36" s="10"/>
      <c r="AD36" s="10"/>
      <c r="AE36" s="10"/>
      <c r="AF36" s="10"/>
    </row>
    <row r="37" spans="1:32" ht="14.25" customHeight="1" x14ac:dyDescent="0.2">
      <c r="A37" s="1373"/>
      <c r="B37" s="50" t="s">
        <v>374</v>
      </c>
      <c r="C37" s="1384" t="s">
        <v>378</v>
      </c>
      <c r="D37" s="525"/>
      <c r="E37" s="529">
        <v>147811</v>
      </c>
      <c r="F37" s="1843">
        <v>0</v>
      </c>
      <c r="G37" s="380">
        <f t="shared" ref="G37" si="4">SUM(E37:F37)</f>
        <v>147811</v>
      </c>
      <c r="H37" s="1786"/>
      <c r="I37" s="263"/>
      <c r="J37" s="263"/>
      <c r="K37" s="263"/>
      <c r="L37" s="263"/>
      <c r="M37" s="263"/>
      <c r="N37" s="263"/>
      <c r="O37" s="366"/>
      <c r="P37" s="366"/>
      <c r="Q37" s="366"/>
      <c r="R37" s="366"/>
      <c r="S37" s="366"/>
      <c r="T37" s="366"/>
      <c r="U37" s="366"/>
      <c r="V37" s="366"/>
      <c r="W37" s="366"/>
      <c r="X37" s="10"/>
      <c r="Y37" s="10"/>
      <c r="Z37" s="10"/>
      <c r="AA37" s="10"/>
      <c r="AB37" s="10"/>
      <c r="AC37" s="10"/>
      <c r="AD37" s="10"/>
      <c r="AE37" s="10"/>
      <c r="AF37" s="10"/>
    </row>
    <row r="38" spans="1:32" ht="14.25" customHeight="1" x14ac:dyDescent="0.2">
      <c r="A38" s="1768" t="s">
        <v>60</v>
      </c>
      <c r="B38" s="338" t="s">
        <v>302</v>
      </c>
      <c r="C38" s="1770" t="s">
        <v>19</v>
      </c>
      <c r="D38" s="525"/>
      <c r="E38" s="596">
        <f>SUM(E37:E37)</f>
        <v>147811</v>
      </c>
      <c r="F38" s="1868">
        <f>SUM(F37:F37)</f>
        <v>0</v>
      </c>
      <c r="G38" s="596">
        <f>SUM(G37:G37)</f>
        <v>147811</v>
      </c>
      <c r="H38" s="1788"/>
      <c r="I38" s="263"/>
      <c r="J38" s="263"/>
      <c r="K38" s="916"/>
      <c r="L38" s="263"/>
      <c r="M38" s="599"/>
      <c r="N38" s="263"/>
      <c r="O38" s="263"/>
      <c r="P38" s="263"/>
      <c r="Q38" s="263"/>
      <c r="R38" s="263"/>
      <c r="S38" s="263"/>
      <c r="T38" s="263"/>
      <c r="U38" s="263"/>
      <c r="V38" s="263"/>
      <c r="W38" s="366"/>
      <c r="X38" s="10"/>
      <c r="Y38" s="10"/>
      <c r="Z38" s="10"/>
      <c r="AA38" s="10"/>
      <c r="AB38" s="10"/>
      <c r="AC38" s="10"/>
      <c r="AD38" s="10"/>
      <c r="AE38" s="10"/>
      <c r="AF38" s="10"/>
    </row>
    <row r="39" spans="1:32" ht="13.9" customHeight="1" x14ac:dyDescent="0.2">
      <c r="A39" s="138" t="s">
        <v>60</v>
      </c>
      <c r="B39" s="219">
        <v>60</v>
      </c>
      <c r="C39" s="269" t="s">
        <v>417</v>
      </c>
      <c r="D39" s="385"/>
      <c r="E39" s="386">
        <f>E38+E34+E30+E26</f>
        <v>813798</v>
      </c>
      <c r="F39" s="1830">
        <f>F38+F34+F30+F26</f>
        <v>0</v>
      </c>
      <c r="G39" s="386">
        <f>G38+G34+G30+G26</f>
        <v>813798</v>
      </c>
      <c r="H39" s="1791"/>
      <c r="I39" s="263"/>
      <c r="J39" s="263"/>
      <c r="K39" s="916"/>
      <c r="L39" s="263"/>
      <c r="M39" s="599"/>
      <c r="N39" s="263"/>
      <c r="O39" s="366"/>
      <c r="P39" s="366"/>
      <c r="Q39" s="366"/>
      <c r="R39" s="366"/>
      <c r="S39" s="263"/>
      <c r="T39" s="263"/>
      <c r="U39" s="263"/>
      <c r="V39" s="263"/>
      <c r="W39" s="366"/>
      <c r="X39" s="10"/>
      <c r="Y39" s="10"/>
      <c r="Z39" s="10"/>
      <c r="AA39" s="10"/>
      <c r="AB39" s="10"/>
      <c r="AC39" s="10"/>
      <c r="AD39" s="10"/>
      <c r="AE39" s="10"/>
      <c r="AF39" s="10"/>
    </row>
    <row r="40" spans="1:32" ht="6.6" customHeight="1" x14ac:dyDescent="0.2">
      <c r="A40" s="1373"/>
      <c r="B40" s="139"/>
      <c r="C40" s="254"/>
      <c r="D40" s="382"/>
      <c r="E40" s="380"/>
      <c r="F40" s="382"/>
      <c r="G40" s="382"/>
      <c r="H40" s="1786"/>
      <c r="I40" s="263"/>
      <c r="J40" s="263"/>
      <c r="K40" s="263"/>
      <c r="L40" s="263"/>
      <c r="M40" s="599"/>
      <c r="N40" s="263"/>
      <c r="O40" s="366"/>
      <c r="P40" s="366"/>
      <c r="Q40" s="366"/>
      <c r="R40" s="366"/>
      <c r="S40" s="366"/>
      <c r="T40" s="366"/>
      <c r="U40" s="366"/>
      <c r="V40" s="366"/>
      <c r="W40" s="366"/>
      <c r="X40" s="10"/>
      <c r="Y40" s="10"/>
      <c r="Z40" s="10"/>
      <c r="AA40" s="10"/>
      <c r="AB40" s="10"/>
      <c r="AC40" s="10"/>
      <c r="AD40" s="10"/>
      <c r="AE40" s="10"/>
      <c r="AF40" s="10"/>
    </row>
    <row r="41" spans="1:32" ht="14.25" customHeight="1" x14ac:dyDescent="0.2">
      <c r="A41" s="1373"/>
      <c r="B41" s="139">
        <v>62</v>
      </c>
      <c r="C41" s="254" t="s">
        <v>428</v>
      </c>
      <c r="D41" s="382"/>
      <c r="E41" s="380"/>
      <c r="F41" s="382"/>
      <c r="G41" s="382"/>
      <c r="H41" s="1786"/>
      <c r="I41" s="263"/>
      <c r="J41" s="263"/>
      <c r="K41" s="263"/>
      <c r="L41" s="263"/>
      <c r="M41" s="599"/>
      <c r="N41" s="263"/>
      <c r="O41" s="366"/>
      <c r="P41" s="366"/>
      <c r="Q41" s="366"/>
      <c r="R41" s="366"/>
      <c r="S41" s="366"/>
      <c r="T41" s="366"/>
      <c r="U41" s="366"/>
      <c r="V41" s="366"/>
      <c r="W41" s="366"/>
      <c r="X41" s="10"/>
      <c r="Y41" s="10"/>
      <c r="Z41" s="10"/>
      <c r="AA41" s="10"/>
      <c r="AB41" s="10"/>
      <c r="AC41" s="10"/>
      <c r="AD41" s="10"/>
      <c r="AE41" s="10"/>
      <c r="AF41" s="10"/>
    </row>
    <row r="42" spans="1:32" ht="25.5" x14ac:dyDescent="0.2">
      <c r="A42" s="1373"/>
      <c r="B42" s="139" t="s">
        <v>166</v>
      </c>
      <c r="C42" s="254" t="s">
        <v>429</v>
      </c>
      <c r="D42" s="382"/>
      <c r="E42" s="380">
        <v>3000</v>
      </c>
      <c r="F42" s="382">
        <v>0</v>
      </c>
      <c r="G42" s="380">
        <f t="shared" ref="G42:G53" si="5">SUM(E42:F42)</f>
        <v>3000</v>
      </c>
      <c r="H42" s="1786"/>
      <c r="I42" s="263"/>
      <c r="J42" s="263"/>
      <c r="K42" s="913"/>
      <c r="L42" s="263"/>
      <c r="M42" s="599"/>
      <c r="N42" s="263"/>
      <c r="O42" s="366"/>
      <c r="P42" s="366"/>
      <c r="Q42" s="366"/>
      <c r="R42" s="366"/>
      <c r="S42" s="366"/>
      <c r="T42" s="366"/>
      <c r="U42" s="366"/>
      <c r="V42" s="366"/>
      <c r="W42" s="366"/>
      <c r="X42" s="10"/>
      <c r="Y42" s="10"/>
      <c r="Z42" s="10"/>
      <c r="AA42" s="10"/>
      <c r="AB42" s="10"/>
      <c r="AC42" s="10"/>
      <c r="AD42" s="10"/>
      <c r="AE42" s="10"/>
      <c r="AF42" s="10"/>
    </row>
    <row r="43" spans="1:32" ht="25.5" x14ac:dyDescent="0.2">
      <c r="A43" s="1373"/>
      <c r="B43" s="139" t="s">
        <v>319</v>
      </c>
      <c r="C43" s="254" t="s">
        <v>430</v>
      </c>
      <c r="D43" s="382"/>
      <c r="E43" s="380">
        <v>5289</v>
      </c>
      <c r="F43" s="1786">
        <v>0</v>
      </c>
      <c r="G43" s="380">
        <f t="shared" si="5"/>
        <v>5289</v>
      </c>
      <c r="H43" s="1786"/>
      <c r="I43" s="263"/>
      <c r="J43" s="263"/>
      <c r="K43" s="913"/>
      <c r="L43" s="263"/>
      <c r="M43" s="599"/>
      <c r="N43" s="263"/>
      <c r="O43" s="366"/>
      <c r="P43" s="366"/>
      <c r="Q43" s="366"/>
      <c r="R43" s="366"/>
      <c r="S43" s="366"/>
      <c r="T43" s="366"/>
      <c r="U43" s="366"/>
      <c r="V43" s="366"/>
      <c r="W43" s="366"/>
      <c r="X43" s="10"/>
      <c r="Y43" s="10"/>
      <c r="Z43" s="10"/>
      <c r="AA43" s="10"/>
      <c r="AB43" s="10"/>
      <c r="AC43" s="10"/>
      <c r="AD43" s="10"/>
      <c r="AE43" s="10"/>
      <c r="AF43" s="10"/>
    </row>
    <row r="44" spans="1:32" ht="13.9" customHeight="1" x14ac:dyDescent="0.2">
      <c r="A44" s="1373"/>
      <c r="B44" s="139" t="s">
        <v>431</v>
      </c>
      <c r="C44" s="352" t="s">
        <v>432</v>
      </c>
      <c r="D44" s="382"/>
      <c r="E44" s="380">
        <v>3039</v>
      </c>
      <c r="F44" s="1786">
        <v>0</v>
      </c>
      <c r="G44" s="380">
        <f t="shared" si="5"/>
        <v>3039</v>
      </c>
      <c r="H44" s="1786"/>
      <c r="I44" s="263"/>
      <c r="J44" s="263"/>
      <c r="K44" s="913"/>
      <c r="L44" s="263"/>
      <c r="M44" s="599"/>
      <c r="N44" s="263"/>
      <c r="O44" s="366"/>
      <c r="P44" s="366"/>
      <c r="Q44" s="366"/>
      <c r="R44" s="366"/>
      <c r="S44" s="366"/>
      <c r="T44" s="366"/>
      <c r="U44" s="366"/>
      <c r="V44" s="366"/>
      <c r="W44" s="366"/>
      <c r="X44" s="10"/>
      <c r="Y44" s="10"/>
      <c r="Z44" s="10"/>
      <c r="AA44" s="10"/>
      <c r="AB44" s="10"/>
      <c r="AC44" s="10"/>
      <c r="AD44" s="10"/>
      <c r="AE44" s="10"/>
      <c r="AF44" s="10"/>
    </row>
    <row r="45" spans="1:32" ht="25.5" x14ac:dyDescent="0.2">
      <c r="A45" s="1373"/>
      <c r="B45" s="139" t="s">
        <v>322</v>
      </c>
      <c r="C45" s="254" t="s">
        <v>433</v>
      </c>
      <c r="D45" s="382"/>
      <c r="E45" s="380">
        <v>2830</v>
      </c>
      <c r="F45" s="1786">
        <v>0</v>
      </c>
      <c r="G45" s="380">
        <f t="shared" si="5"/>
        <v>2830</v>
      </c>
      <c r="H45" s="1786"/>
      <c r="I45" s="263"/>
      <c r="J45" s="263"/>
      <c r="K45" s="913"/>
      <c r="L45" s="263"/>
      <c r="M45" s="599"/>
      <c r="N45" s="921"/>
      <c r="O45" s="922"/>
      <c r="P45" s="922"/>
      <c r="Q45" s="264"/>
      <c r="R45" s="263"/>
      <c r="S45" s="366"/>
      <c r="T45" s="366"/>
      <c r="U45" s="366"/>
      <c r="V45" s="366"/>
      <c r="W45" s="366"/>
      <c r="X45" s="10"/>
      <c r="Y45" s="10"/>
      <c r="Z45" s="10"/>
      <c r="AA45" s="10"/>
      <c r="AB45" s="10"/>
      <c r="AC45" s="10"/>
      <c r="AD45" s="10"/>
      <c r="AE45" s="10"/>
      <c r="AF45" s="10"/>
    </row>
    <row r="46" spans="1:32" ht="14.25" customHeight="1" x14ac:dyDescent="0.2">
      <c r="A46" s="1373"/>
      <c r="B46" s="139" t="s">
        <v>434</v>
      </c>
      <c r="C46" s="254" t="s">
        <v>435</v>
      </c>
      <c r="D46" s="382"/>
      <c r="E46" s="380">
        <v>1000</v>
      </c>
      <c r="F46" s="1786">
        <v>0</v>
      </c>
      <c r="G46" s="380">
        <f t="shared" si="5"/>
        <v>1000</v>
      </c>
      <c r="H46" s="1786"/>
      <c r="I46" s="263"/>
      <c r="J46" s="263"/>
      <c r="K46" s="913"/>
      <c r="L46" s="263"/>
      <c r="M46" s="599"/>
      <c r="N46" s="921"/>
      <c r="O46" s="922"/>
      <c r="P46" s="922"/>
      <c r="Q46" s="264"/>
      <c r="R46" s="263"/>
      <c r="S46" s="366"/>
      <c r="T46" s="366"/>
      <c r="U46" s="366"/>
      <c r="V46" s="366"/>
      <c r="W46" s="366"/>
      <c r="X46" s="10"/>
      <c r="Y46" s="10"/>
      <c r="Z46" s="10"/>
      <c r="AA46" s="10"/>
      <c r="AB46" s="10"/>
      <c r="AC46" s="10"/>
      <c r="AD46" s="10"/>
      <c r="AE46" s="10"/>
      <c r="AF46" s="10"/>
    </row>
    <row r="47" spans="1:32" ht="14.25" customHeight="1" x14ac:dyDescent="0.2">
      <c r="A47" s="1373"/>
      <c r="B47" s="139" t="s">
        <v>436</v>
      </c>
      <c r="C47" s="254" t="s">
        <v>437</v>
      </c>
      <c r="D47" s="382"/>
      <c r="E47" s="380">
        <v>1000</v>
      </c>
      <c r="F47" s="1786">
        <v>0</v>
      </c>
      <c r="G47" s="380">
        <f t="shared" si="5"/>
        <v>1000</v>
      </c>
      <c r="H47" s="1786"/>
      <c r="I47" s="263"/>
      <c r="J47" s="263"/>
      <c r="K47" s="913"/>
      <c r="L47" s="263"/>
      <c r="M47" s="599"/>
      <c r="N47" s="921"/>
      <c r="O47" s="922"/>
      <c r="P47" s="922"/>
      <c r="Q47" s="264"/>
      <c r="R47" s="263"/>
      <c r="S47" s="366"/>
      <c r="T47" s="366"/>
      <c r="U47" s="366"/>
      <c r="V47" s="366"/>
      <c r="W47" s="366"/>
      <c r="X47" s="10"/>
      <c r="Y47" s="10"/>
      <c r="Z47" s="10"/>
      <c r="AA47" s="10"/>
      <c r="AB47" s="10"/>
      <c r="AC47" s="10"/>
      <c r="AD47" s="10"/>
      <c r="AE47" s="10"/>
      <c r="AF47" s="10"/>
    </row>
    <row r="48" spans="1:32" ht="14.25" customHeight="1" x14ac:dyDescent="0.2">
      <c r="A48" s="369"/>
      <c r="B48" s="139" t="s">
        <v>438</v>
      </c>
      <c r="C48" s="254" t="s">
        <v>439</v>
      </c>
      <c r="D48" s="382"/>
      <c r="E48" s="380">
        <v>6746</v>
      </c>
      <c r="F48" s="1786">
        <v>0</v>
      </c>
      <c r="G48" s="380">
        <f t="shared" si="5"/>
        <v>6746</v>
      </c>
      <c r="H48" s="1786"/>
      <c r="I48" s="263"/>
      <c r="J48" s="263"/>
      <c r="K48" s="913"/>
      <c r="L48" s="263"/>
      <c r="M48" s="599"/>
      <c r="N48" s="921"/>
      <c r="O48" s="922"/>
      <c r="P48" s="922"/>
      <c r="Q48" s="264"/>
      <c r="R48" s="263"/>
      <c r="S48" s="366"/>
      <c r="T48" s="366"/>
      <c r="U48" s="366"/>
      <c r="V48" s="366"/>
      <c r="W48" s="366"/>
      <c r="X48" s="10"/>
      <c r="Y48" s="10"/>
      <c r="Z48" s="10"/>
      <c r="AA48" s="10"/>
      <c r="AB48" s="10"/>
      <c r="AC48" s="10"/>
      <c r="AD48" s="10"/>
      <c r="AE48" s="10"/>
      <c r="AF48" s="10"/>
    </row>
    <row r="49" spans="1:32" ht="25.5" x14ac:dyDescent="0.2">
      <c r="A49" s="369"/>
      <c r="B49" s="139" t="s">
        <v>440</v>
      </c>
      <c r="C49" s="254" t="s">
        <v>441</v>
      </c>
      <c r="D49" s="382"/>
      <c r="E49" s="380">
        <v>1000</v>
      </c>
      <c r="F49" s="1786">
        <v>0</v>
      </c>
      <c r="G49" s="380">
        <f t="shared" si="5"/>
        <v>1000</v>
      </c>
      <c r="H49" s="1786"/>
      <c r="I49" s="263"/>
      <c r="J49" s="263"/>
      <c r="K49" s="913"/>
      <c r="L49" s="263"/>
      <c r="M49" s="599"/>
      <c r="N49" s="921"/>
      <c r="O49" s="922"/>
      <c r="P49" s="922"/>
      <c r="Q49" s="264"/>
      <c r="R49" s="263"/>
      <c r="S49" s="366"/>
      <c r="T49" s="366"/>
      <c r="U49" s="366"/>
      <c r="V49" s="366"/>
      <c r="W49" s="366"/>
      <c r="X49" s="10"/>
      <c r="Y49" s="10"/>
      <c r="Z49" s="10"/>
      <c r="AA49" s="10"/>
      <c r="AB49" s="10"/>
      <c r="AC49" s="10"/>
      <c r="AD49" s="10"/>
      <c r="AE49" s="10"/>
      <c r="AF49" s="10"/>
    </row>
    <row r="50" spans="1:32" ht="25.5" x14ac:dyDescent="0.2">
      <c r="A50" s="369"/>
      <c r="B50" s="139" t="s">
        <v>442</v>
      </c>
      <c r="C50" s="254" t="s">
        <v>443</v>
      </c>
      <c r="D50" s="382"/>
      <c r="E50" s="380">
        <v>2000</v>
      </c>
      <c r="F50" s="1786">
        <v>0</v>
      </c>
      <c r="G50" s="380">
        <f t="shared" si="5"/>
        <v>2000</v>
      </c>
      <c r="H50" s="1786"/>
      <c r="I50" s="263"/>
      <c r="J50" s="263"/>
      <c r="K50" s="913"/>
      <c r="L50" s="263"/>
      <c r="M50" s="599"/>
      <c r="N50" s="921"/>
      <c r="O50" s="922"/>
      <c r="P50" s="922"/>
      <c r="Q50" s="264"/>
      <c r="R50" s="263"/>
      <c r="S50" s="366"/>
      <c r="T50" s="366"/>
      <c r="U50" s="366"/>
      <c r="V50" s="366"/>
      <c r="W50" s="366"/>
      <c r="X50" s="10"/>
      <c r="Y50" s="10"/>
      <c r="Z50" s="10"/>
      <c r="AA50" s="10"/>
      <c r="AB50" s="10"/>
      <c r="AC50" s="10"/>
      <c r="AD50" s="10"/>
      <c r="AE50" s="10"/>
      <c r="AF50" s="10"/>
    </row>
    <row r="51" spans="1:32" ht="25.5" x14ac:dyDescent="0.2">
      <c r="A51" s="1373"/>
      <c r="B51" s="139" t="s">
        <v>276</v>
      </c>
      <c r="C51" s="254" t="s">
        <v>444</v>
      </c>
      <c r="D51" s="382"/>
      <c r="E51" s="380">
        <v>1000</v>
      </c>
      <c r="F51" s="1786">
        <v>0</v>
      </c>
      <c r="G51" s="380">
        <f t="shared" si="5"/>
        <v>1000</v>
      </c>
      <c r="H51" s="1786"/>
      <c r="I51" s="263"/>
      <c r="J51" s="263"/>
      <c r="K51" s="913"/>
      <c r="L51" s="263"/>
      <c r="M51" s="599"/>
      <c r="N51" s="921"/>
      <c r="O51" s="922"/>
      <c r="P51" s="922"/>
      <c r="Q51" s="264"/>
      <c r="R51" s="263"/>
      <c r="S51" s="366"/>
      <c r="T51" s="366"/>
      <c r="U51" s="366"/>
      <c r="V51" s="366"/>
      <c r="W51" s="366"/>
      <c r="X51" s="10"/>
      <c r="Y51" s="10"/>
      <c r="Z51" s="10"/>
      <c r="AA51" s="10"/>
      <c r="AB51" s="10"/>
      <c r="AC51" s="10"/>
      <c r="AD51" s="10"/>
      <c r="AE51" s="10"/>
      <c r="AF51" s="10"/>
    </row>
    <row r="52" spans="1:32" ht="25.5" x14ac:dyDescent="0.2">
      <c r="A52" s="369"/>
      <c r="B52" s="139" t="s">
        <v>277</v>
      </c>
      <c r="C52" s="254" t="s">
        <v>445</v>
      </c>
      <c r="D52" s="382"/>
      <c r="E52" s="380">
        <v>870</v>
      </c>
      <c r="F52" s="1786">
        <v>0</v>
      </c>
      <c r="G52" s="380">
        <f t="shared" si="5"/>
        <v>870</v>
      </c>
      <c r="H52" s="1786"/>
      <c r="I52" s="263"/>
      <c r="J52" s="263"/>
      <c r="K52" s="913"/>
      <c r="L52" s="263"/>
      <c r="M52" s="599"/>
      <c r="N52" s="921"/>
      <c r="O52" s="922"/>
      <c r="P52" s="922"/>
      <c r="Q52" s="264"/>
      <c r="R52" s="263"/>
      <c r="S52" s="366"/>
      <c r="T52" s="366"/>
      <c r="U52" s="366"/>
      <c r="V52" s="366"/>
      <c r="W52" s="366"/>
      <c r="X52" s="10"/>
      <c r="Y52" s="10"/>
      <c r="Z52" s="10"/>
      <c r="AA52" s="10"/>
      <c r="AB52" s="10"/>
      <c r="AC52" s="10"/>
      <c r="AD52" s="10"/>
      <c r="AE52" s="10"/>
      <c r="AF52" s="10"/>
    </row>
    <row r="53" spans="1:32" ht="39" customHeight="1" x14ac:dyDescent="0.2">
      <c r="A53" s="56"/>
      <c r="B53" s="139" t="s">
        <v>266</v>
      </c>
      <c r="C53" s="254" t="s">
        <v>446</v>
      </c>
      <c r="D53" s="382"/>
      <c r="E53" s="380">
        <v>1926</v>
      </c>
      <c r="F53" s="1786">
        <v>0</v>
      </c>
      <c r="G53" s="380">
        <f t="shared" si="5"/>
        <v>1926</v>
      </c>
      <c r="H53" s="1786"/>
      <c r="I53" s="263"/>
      <c r="J53" s="263"/>
      <c r="K53" s="913"/>
      <c r="L53" s="263"/>
      <c r="M53" s="599"/>
      <c r="N53" s="263"/>
      <c r="O53" s="263"/>
      <c r="P53" s="913"/>
      <c r="Q53" s="263"/>
      <c r="R53" s="263"/>
      <c r="S53" s="366"/>
      <c r="T53" s="366"/>
      <c r="U53" s="366"/>
      <c r="V53" s="366"/>
      <c r="W53" s="366"/>
      <c r="X53" s="10"/>
      <c r="Y53" s="10"/>
      <c r="Z53" s="10"/>
      <c r="AA53" s="10"/>
      <c r="AB53" s="10"/>
      <c r="AC53" s="10"/>
      <c r="AD53" s="10"/>
      <c r="AE53" s="10"/>
      <c r="AF53" s="10"/>
    </row>
    <row r="54" spans="1:32" ht="15" customHeight="1" x14ac:dyDescent="0.2">
      <c r="A54" s="369" t="s">
        <v>60</v>
      </c>
      <c r="B54" s="139">
        <v>62</v>
      </c>
      <c r="C54" s="254" t="s">
        <v>428</v>
      </c>
      <c r="D54" s="382"/>
      <c r="E54" s="383">
        <f>SUM(E42:E53)</f>
        <v>29700</v>
      </c>
      <c r="F54" s="1871">
        <v>0</v>
      </c>
      <c r="G54" s="383">
        <f>SUM(G42:G53)</f>
        <v>29700</v>
      </c>
      <c r="I54" s="263"/>
      <c r="J54" s="263"/>
      <c r="K54" s="913"/>
      <c r="L54" s="263"/>
      <c r="M54" s="599"/>
      <c r="N54" s="921"/>
      <c r="O54" s="922"/>
      <c r="P54" s="922"/>
      <c r="Q54" s="264"/>
      <c r="R54" s="263"/>
      <c r="S54" s="366"/>
      <c r="T54" s="366"/>
      <c r="U54" s="366"/>
      <c r="V54" s="366"/>
      <c r="W54" s="366"/>
      <c r="X54" s="10"/>
      <c r="Y54" s="10"/>
      <c r="Z54" s="10"/>
      <c r="AA54" s="10"/>
      <c r="AB54" s="10"/>
      <c r="AC54" s="10"/>
      <c r="AD54" s="10"/>
      <c r="AE54" s="10"/>
      <c r="AF54" s="10"/>
    </row>
    <row r="55" spans="1:32" ht="15" customHeight="1" x14ac:dyDescent="0.2">
      <c r="A55" s="369" t="s">
        <v>60</v>
      </c>
      <c r="B55" s="141">
        <v>4.3369999999999997</v>
      </c>
      <c r="C55" s="59" t="s">
        <v>86</v>
      </c>
      <c r="D55" s="382"/>
      <c r="E55" s="386">
        <f>E39+E54</f>
        <v>843498</v>
      </c>
      <c r="F55" s="1409">
        <f t="shared" ref="F55:G55" si="6">F39+F54</f>
        <v>0</v>
      </c>
      <c r="G55" s="386">
        <f t="shared" si="6"/>
        <v>843498</v>
      </c>
      <c r="H55" s="1791"/>
      <c r="I55" s="263"/>
      <c r="J55" s="263"/>
      <c r="K55" s="913"/>
      <c r="L55" s="263"/>
      <c r="M55" s="599"/>
      <c r="N55" s="263"/>
      <c r="O55" s="263"/>
      <c r="P55" s="263"/>
      <c r="Q55" s="263"/>
      <c r="R55" s="263"/>
      <c r="S55" s="366"/>
      <c r="T55" s="366"/>
      <c r="U55" s="366"/>
      <c r="V55" s="366"/>
      <c r="W55" s="366"/>
      <c r="X55" s="10"/>
      <c r="Y55" s="10"/>
      <c r="Z55" s="10"/>
      <c r="AA55" s="10"/>
      <c r="AB55" s="10"/>
      <c r="AC55" s="10"/>
      <c r="AD55" s="10"/>
      <c r="AE55" s="10"/>
      <c r="AF55" s="10"/>
    </row>
    <row r="56" spans="1:32" ht="15" customHeight="1" x14ac:dyDescent="0.2">
      <c r="A56" s="369" t="s">
        <v>60</v>
      </c>
      <c r="B56" s="65">
        <v>4</v>
      </c>
      <c r="C56" s="331" t="s">
        <v>113</v>
      </c>
      <c r="D56" s="382"/>
      <c r="E56" s="383">
        <f>E55</f>
        <v>843498</v>
      </c>
      <c r="F56" s="1831">
        <f t="shared" ref="F56:G56" si="7">F55</f>
        <v>0</v>
      </c>
      <c r="G56" s="383">
        <f t="shared" si="7"/>
        <v>843498</v>
      </c>
      <c r="H56" s="1786" t="s">
        <v>620</v>
      </c>
      <c r="I56" s="263"/>
      <c r="J56" s="263"/>
      <c r="K56" s="913"/>
      <c r="L56" s="263"/>
      <c r="M56" s="599"/>
      <c r="N56" s="263"/>
      <c r="O56" s="263"/>
      <c r="P56" s="263"/>
      <c r="Q56" s="263"/>
      <c r="R56" s="263"/>
      <c r="S56" s="366"/>
      <c r="T56" s="366"/>
      <c r="U56" s="366"/>
      <c r="V56" s="366"/>
      <c r="W56" s="366"/>
      <c r="X56" s="10"/>
      <c r="Y56" s="10"/>
      <c r="Z56" s="10"/>
      <c r="AA56" s="10"/>
      <c r="AB56" s="10"/>
      <c r="AC56" s="10"/>
      <c r="AD56" s="10"/>
      <c r="AE56" s="10"/>
      <c r="AF56" s="10"/>
    </row>
    <row r="57" spans="1:32" ht="10.15" customHeight="1" x14ac:dyDescent="0.2">
      <c r="A57" s="369"/>
      <c r="B57" s="65"/>
      <c r="C57" s="331"/>
      <c r="D57" s="54"/>
      <c r="E57" s="345"/>
      <c r="F57" s="54"/>
      <c r="G57" s="253"/>
      <c r="H57" s="1783"/>
      <c r="I57" s="263"/>
      <c r="J57" s="263"/>
      <c r="K57" s="263"/>
      <c r="L57" s="263"/>
      <c r="M57" s="599"/>
      <c r="N57" s="263"/>
      <c r="O57" s="366"/>
      <c r="P57" s="366"/>
      <c r="Q57" s="366"/>
      <c r="R57" s="366"/>
      <c r="S57" s="366"/>
      <c r="T57" s="366"/>
      <c r="U57" s="366"/>
      <c r="V57" s="366"/>
      <c r="W57" s="366"/>
      <c r="X57" s="10"/>
      <c r="Y57" s="10"/>
      <c r="Z57" s="10"/>
      <c r="AA57" s="10"/>
      <c r="AB57" s="10"/>
      <c r="AC57" s="10"/>
      <c r="AD57" s="10"/>
      <c r="AE57" s="10"/>
      <c r="AF57" s="10"/>
    </row>
    <row r="58" spans="1:32" ht="15" customHeight="1" x14ac:dyDescent="0.2">
      <c r="A58" s="369"/>
      <c r="B58" s="65">
        <v>5</v>
      </c>
      <c r="C58" s="339" t="s">
        <v>219</v>
      </c>
      <c r="D58" s="76"/>
      <c r="E58" s="54"/>
      <c r="F58" s="76"/>
      <c r="G58" s="251"/>
      <c r="H58" s="1785"/>
      <c r="I58" s="263"/>
      <c r="J58" s="263"/>
      <c r="K58" s="263"/>
      <c r="L58" s="263"/>
      <c r="M58" s="599"/>
      <c r="N58" s="263"/>
      <c r="O58" s="366"/>
      <c r="P58" s="366"/>
      <c r="Q58" s="366"/>
      <c r="R58" s="366"/>
      <c r="S58" s="366"/>
      <c r="T58" s="366"/>
      <c r="U58" s="366"/>
      <c r="V58" s="366"/>
      <c r="W58" s="366"/>
      <c r="X58" s="10"/>
      <c r="Y58" s="10"/>
      <c r="Z58" s="10"/>
      <c r="AA58" s="10"/>
      <c r="AB58" s="10"/>
      <c r="AC58" s="10"/>
      <c r="AD58" s="10"/>
      <c r="AE58" s="10"/>
      <c r="AF58" s="10"/>
    </row>
    <row r="59" spans="1:32" ht="15" customHeight="1" x14ac:dyDescent="0.2">
      <c r="A59" s="1667"/>
      <c r="B59" s="141">
        <v>5.3369999999999997</v>
      </c>
      <c r="C59" s="72" t="s">
        <v>86</v>
      </c>
      <c r="D59" s="54"/>
      <c r="E59" s="54"/>
      <c r="F59" s="54"/>
      <c r="G59" s="253"/>
      <c r="H59" s="1783"/>
      <c r="I59" s="263"/>
      <c r="J59" s="263"/>
      <c r="K59" s="263"/>
      <c r="L59" s="263"/>
      <c r="M59" s="599"/>
      <c r="N59" s="263"/>
      <c r="O59" s="366"/>
      <c r="P59" s="366"/>
      <c r="Q59" s="366"/>
      <c r="R59" s="366"/>
      <c r="S59" s="366"/>
      <c r="T59" s="366"/>
      <c r="U59" s="366"/>
      <c r="V59" s="366"/>
      <c r="W59" s="366"/>
      <c r="X59" s="10"/>
      <c r="Y59" s="10"/>
      <c r="Z59" s="10"/>
      <c r="AA59" s="10"/>
      <c r="AB59" s="10"/>
      <c r="AC59" s="10"/>
      <c r="AD59" s="10"/>
      <c r="AE59" s="10"/>
      <c r="AF59" s="10"/>
    </row>
    <row r="60" spans="1:32" s="1322" customFormat="1" ht="25.5" x14ac:dyDescent="0.2">
      <c r="A60" s="963"/>
      <c r="B60" s="692" t="s">
        <v>44</v>
      </c>
      <c r="C60" s="685" t="s">
        <v>127</v>
      </c>
      <c r="D60" s="439"/>
      <c r="E60" s="1416"/>
      <c r="F60" s="439"/>
      <c r="G60" s="1421"/>
      <c r="H60" s="1792"/>
      <c r="I60" s="1319"/>
      <c r="J60" s="1319"/>
      <c r="K60" s="1319"/>
      <c r="L60" s="1319"/>
      <c r="M60" s="1320"/>
      <c r="N60" s="1319"/>
      <c r="O60" s="1321"/>
      <c r="P60" s="1321"/>
      <c r="Q60" s="1321"/>
      <c r="R60" s="1321"/>
      <c r="S60" s="1321"/>
      <c r="T60" s="1321"/>
      <c r="U60" s="1321"/>
      <c r="V60" s="1321"/>
      <c r="W60" s="1321"/>
    </row>
    <row r="61" spans="1:32" ht="38.25" x14ac:dyDescent="0.2">
      <c r="A61" s="369"/>
      <c r="B61" s="338" t="s">
        <v>308</v>
      </c>
      <c r="C61" s="331" t="s">
        <v>447</v>
      </c>
      <c r="D61" s="380"/>
      <c r="E61" s="54"/>
      <c r="F61" s="1791"/>
      <c r="G61" s="253"/>
      <c r="H61" s="1783"/>
      <c r="I61" s="263"/>
      <c r="J61" s="263"/>
      <c r="K61" s="263"/>
      <c r="L61" s="263"/>
      <c r="M61" s="599"/>
      <c r="N61" s="263"/>
      <c r="O61" s="366"/>
      <c r="P61" s="366"/>
      <c r="Q61" s="366"/>
      <c r="R61" s="366"/>
      <c r="S61" s="366"/>
      <c r="T61" s="366"/>
      <c r="U61" s="366"/>
      <c r="V61" s="366"/>
      <c r="W61" s="366"/>
      <c r="X61" s="10"/>
      <c r="Y61" s="10"/>
      <c r="Z61" s="10"/>
      <c r="AA61" s="10"/>
      <c r="AB61" s="10"/>
      <c r="AC61" s="10"/>
      <c r="AD61" s="10"/>
      <c r="AE61" s="10"/>
      <c r="AF61" s="10"/>
    </row>
    <row r="62" spans="1:32" ht="15" customHeight="1" x14ac:dyDescent="0.2">
      <c r="A62" s="138"/>
      <c r="B62" s="1796" t="s">
        <v>448</v>
      </c>
      <c r="C62" s="269" t="s">
        <v>3</v>
      </c>
      <c r="D62" s="385"/>
      <c r="E62" s="386">
        <v>18000</v>
      </c>
      <c r="F62" s="1409">
        <v>0</v>
      </c>
      <c r="G62" s="386">
        <f>SUM(E62:F62)</f>
        <v>18000</v>
      </c>
      <c r="H62" s="1786"/>
      <c r="I62" s="263"/>
      <c r="J62" s="263"/>
      <c r="K62" s="263"/>
      <c r="L62" s="263"/>
      <c r="M62" s="599"/>
      <c r="N62" s="263"/>
      <c r="O62" s="366"/>
      <c r="P62" s="366"/>
      <c r="Q62" s="366"/>
      <c r="R62" s="366"/>
      <c r="S62" s="366"/>
      <c r="T62" s="366"/>
      <c r="U62" s="366"/>
      <c r="V62" s="366"/>
      <c r="W62" s="366"/>
      <c r="X62" s="10"/>
      <c r="Y62" s="10"/>
      <c r="Z62" s="10"/>
      <c r="AA62" s="10"/>
      <c r="AB62" s="10"/>
      <c r="AC62" s="10"/>
      <c r="AD62" s="10"/>
      <c r="AE62" s="10"/>
      <c r="AF62" s="10"/>
    </row>
    <row r="63" spans="1:32" ht="7.9" customHeight="1" x14ac:dyDescent="0.2">
      <c r="A63" s="369"/>
      <c r="B63" s="353"/>
      <c r="C63" s="354"/>
      <c r="D63" s="382"/>
      <c r="E63" s="380"/>
      <c r="F63" s="1832"/>
      <c r="G63" s="380"/>
      <c r="H63" s="1791"/>
      <c r="I63" s="263"/>
      <c r="J63" s="263"/>
      <c r="K63" s="263"/>
      <c r="L63" s="264"/>
      <c r="M63" s="911"/>
      <c r="N63" s="263"/>
      <c r="O63" s="366"/>
      <c r="P63" s="366"/>
      <c r="Q63" s="366"/>
      <c r="R63" s="366"/>
      <c r="S63" s="366"/>
      <c r="T63" s="366"/>
      <c r="U63" s="366"/>
      <c r="V63" s="366"/>
      <c r="W63" s="366"/>
      <c r="X63" s="10"/>
      <c r="Y63" s="10"/>
      <c r="Z63" s="10"/>
      <c r="AA63" s="10"/>
      <c r="AB63" s="10"/>
      <c r="AC63" s="10"/>
      <c r="AD63" s="10"/>
      <c r="AE63" s="10"/>
      <c r="AF63" s="10"/>
    </row>
    <row r="64" spans="1:32" ht="27" customHeight="1" x14ac:dyDescent="0.2">
      <c r="A64" s="369"/>
      <c r="B64" s="353" t="s">
        <v>449</v>
      </c>
      <c r="C64" s="355" t="s">
        <v>450</v>
      </c>
      <c r="D64" s="382"/>
      <c r="E64" s="380"/>
      <c r="F64" s="1832"/>
      <c r="G64" s="380"/>
      <c r="H64" s="1791"/>
      <c r="I64" s="263"/>
      <c r="J64" s="263"/>
      <c r="K64" s="263"/>
      <c r="L64" s="263"/>
      <c r="M64" s="599"/>
      <c r="N64" s="263"/>
      <c r="O64" s="366"/>
      <c r="P64" s="366"/>
      <c r="Q64" s="366"/>
      <c r="R64" s="366"/>
      <c r="S64" s="366"/>
      <c r="T64" s="366"/>
      <c r="U64" s="366"/>
      <c r="V64" s="366"/>
      <c r="W64" s="366"/>
      <c r="X64" s="10"/>
      <c r="Y64" s="10"/>
      <c r="Z64" s="10"/>
      <c r="AA64" s="10"/>
      <c r="AB64" s="10"/>
      <c r="AC64" s="10"/>
      <c r="AD64" s="10"/>
      <c r="AE64" s="10"/>
      <c r="AF64" s="10"/>
    </row>
    <row r="65" spans="1:32" ht="13.9" customHeight="1" x14ac:dyDescent="0.2">
      <c r="A65" s="369"/>
      <c r="B65" s="353" t="s">
        <v>451</v>
      </c>
      <c r="C65" s="354" t="s">
        <v>3</v>
      </c>
      <c r="D65" s="382"/>
      <c r="E65" s="380">
        <v>95000</v>
      </c>
      <c r="F65" s="1832">
        <v>0</v>
      </c>
      <c r="G65" s="380">
        <f>SUM(E65:F65)</f>
        <v>95000</v>
      </c>
      <c r="H65" s="1786"/>
      <c r="I65" s="263"/>
      <c r="J65" s="263"/>
      <c r="K65" s="263"/>
      <c r="L65" s="263"/>
      <c r="M65" s="599"/>
      <c r="N65" s="263"/>
      <c r="O65" s="366"/>
      <c r="P65" s="366"/>
      <c r="Q65" s="366"/>
      <c r="R65" s="366"/>
      <c r="S65" s="366"/>
      <c r="T65" s="366"/>
      <c r="U65" s="366"/>
      <c r="V65" s="366"/>
      <c r="W65" s="366"/>
      <c r="X65" s="10"/>
      <c r="Y65" s="10"/>
      <c r="Z65" s="10"/>
      <c r="AA65" s="10"/>
      <c r="AB65" s="10"/>
      <c r="AC65" s="10"/>
      <c r="AD65" s="10"/>
      <c r="AE65" s="10"/>
      <c r="AF65" s="10"/>
    </row>
    <row r="66" spans="1:32" ht="9" customHeight="1" x14ac:dyDescent="0.2">
      <c r="A66" s="1917"/>
      <c r="B66" s="353"/>
      <c r="C66" s="354"/>
      <c r="D66" s="382"/>
      <c r="E66" s="380"/>
      <c r="F66" s="1832"/>
      <c r="G66" s="380"/>
      <c r="H66" s="1786"/>
      <c r="I66" s="263"/>
      <c r="J66" s="263"/>
      <c r="K66" s="263"/>
      <c r="L66" s="263"/>
      <c r="M66" s="599"/>
      <c r="N66" s="263"/>
      <c r="O66" s="366"/>
      <c r="P66" s="366"/>
      <c r="Q66" s="366"/>
      <c r="R66" s="366"/>
      <c r="S66" s="366"/>
      <c r="T66" s="366"/>
      <c r="U66" s="366"/>
      <c r="V66" s="366"/>
      <c r="W66" s="366"/>
      <c r="X66" s="10"/>
      <c r="Y66" s="10"/>
      <c r="Z66" s="10"/>
      <c r="AA66" s="10"/>
      <c r="AB66" s="10"/>
      <c r="AC66" s="10"/>
      <c r="AD66" s="10"/>
      <c r="AE66" s="10"/>
      <c r="AF66" s="10"/>
    </row>
    <row r="67" spans="1:32" ht="41.45" customHeight="1" x14ac:dyDescent="0.2">
      <c r="A67" s="369"/>
      <c r="B67" s="353" t="s">
        <v>452</v>
      </c>
      <c r="C67" s="354" t="s">
        <v>453</v>
      </c>
      <c r="D67" s="382"/>
      <c r="E67" s="380"/>
      <c r="F67" s="1832"/>
      <c r="G67" s="380"/>
      <c r="H67" s="1791"/>
      <c r="I67" s="263"/>
      <c r="J67" s="263"/>
      <c r="K67" s="263"/>
      <c r="L67" s="263"/>
      <c r="M67" s="599"/>
      <c r="N67" s="263"/>
      <c r="O67" s="366"/>
      <c r="P67" s="366"/>
      <c r="Q67" s="366"/>
      <c r="R67" s="366"/>
      <c r="S67" s="366"/>
      <c r="T67" s="366"/>
      <c r="U67" s="366"/>
      <c r="V67" s="366"/>
      <c r="W67" s="366"/>
      <c r="X67" s="10"/>
      <c r="Y67" s="10"/>
      <c r="Z67" s="10"/>
      <c r="AA67" s="10"/>
      <c r="AB67" s="10"/>
      <c r="AC67" s="10"/>
      <c r="AD67" s="10"/>
      <c r="AE67" s="10"/>
      <c r="AF67" s="10"/>
    </row>
    <row r="68" spans="1:32" ht="13.9" customHeight="1" x14ac:dyDescent="0.2">
      <c r="A68" s="369"/>
      <c r="B68" s="353" t="s">
        <v>454</v>
      </c>
      <c r="C68" s="354" t="s">
        <v>3</v>
      </c>
      <c r="D68" s="382"/>
      <c r="E68" s="380">
        <v>15797</v>
      </c>
      <c r="F68" s="1832">
        <v>0</v>
      </c>
      <c r="G68" s="380">
        <f>SUM(E68:F68)</f>
        <v>15797</v>
      </c>
      <c r="H68" s="1786"/>
      <c r="I68" s="263"/>
      <c r="J68" s="263"/>
      <c r="K68" s="263"/>
      <c r="L68" s="263"/>
      <c r="M68" s="599"/>
      <c r="N68" s="263"/>
      <c r="O68" s="366"/>
      <c r="P68" s="366"/>
      <c r="Q68" s="366"/>
      <c r="R68" s="366"/>
      <c r="S68" s="366"/>
      <c r="T68" s="366"/>
      <c r="U68" s="366"/>
      <c r="V68" s="366"/>
      <c r="W68" s="366"/>
      <c r="X68" s="10"/>
      <c r="Y68" s="10"/>
      <c r="Z68" s="10"/>
      <c r="AA68" s="10"/>
      <c r="AB68" s="10"/>
      <c r="AC68" s="10"/>
      <c r="AD68" s="10"/>
      <c r="AE68" s="10"/>
      <c r="AF68" s="10"/>
    </row>
    <row r="69" spans="1:32" ht="7.9" customHeight="1" x14ac:dyDescent="0.2">
      <c r="A69" s="369"/>
      <c r="B69" s="353"/>
      <c r="C69" s="354"/>
      <c r="D69" s="382"/>
      <c r="E69" s="380"/>
      <c r="F69" s="1832"/>
      <c r="G69" s="380"/>
      <c r="H69" s="1791"/>
      <c r="I69" s="263"/>
      <c r="J69" s="263"/>
      <c r="K69" s="263"/>
      <c r="L69" s="263"/>
      <c r="M69" s="599"/>
      <c r="N69" s="263"/>
      <c r="O69" s="366"/>
      <c r="P69" s="366"/>
      <c r="Q69" s="366"/>
      <c r="R69" s="366"/>
      <c r="S69" s="366"/>
      <c r="T69" s="366"/>
      <c r="U69" s="366"/>
      <c r="V69" s="366"/>
      <c r="W69" s="366"/>
      <c r="X69" s="10"/>
      <c r="Y69" s="10"/>
      <c r="Z69" s="10"/>
      <c r="AA69" s="10"/>
      <c r="AB69" s="10"/>
      <c r="AC69" s="10"/>
      <c r="AD69" s="10"/>
      <c r="AE69" s="10"/>
      <c r="AF69" s="10"/>
    </row>
    <row r="70" spans="1:32" ht="28.15" customHeight="1" x14ac:dyDescent="0.2">
      <c r="A70" s="369"/>
      <c r="B70" s="356">
        <v>85</v>
      </c>
      <c r="C70" s="254" t="s">
        <v>455</v>
      </c>
      <c r="D70" s="382"/>
      <c r="E70" s="380"/>
      <c r="F70" s="1832"/>
      <c r="G70" s="380"/>
      <c r="H70" s="1791"/>
      <c r="I70" s="263"/>
      <c r="J70" s="263"/>
      <c r="K70" s="263"/>
      <c r="L70" s="263"/>
      <c r="M70" s="599"/>
      <c r="N70" s="263"/>
      <c r="O70" s="366"/>
      <c r="P70" s="366"/>
      <c r="Q70" s="366"/>
      <c r="R70" s="366"/>
      <c r="S70" s="366"/>
      <c r="T70" s="366"/>
      <c r="U70" s="366"/>
      <c r="V70" s="366"/>
      <c r="W70" s="366"/>
      <c r="X70" s="10"/>
      <c r="Y70" s="10"/>
      <c r="Z70" s="10"/>
      <c r="AA70" s="10"/>
      <c r="AB70" s="10"/>
      <c r="AC70" s="10"/>
      <c r="AD70" s="10"/>
      <c r="AE70" s="10"/>
      <c r="AF70" s="10"/>
    </row>
    <row r="71" spans="1:32" s="358" customFormat="1" ht="13.9" customHeight="1" x14ac:dyDescent="0.2">
      <c r="A71" s="1932"/>
      <c r="B71" s="1933" t="s">
        <v>30</v>
      </c>
      <c r="C71" s="1934" t="s">
        <v>3</v>
      </c>
      <c r="D71" s="661"/>
      <c r="E71" s="1935">
        <v>175715</v>
      </c>
      <c r="F71" s="1936">
        <v>0</v>
      </c>
      <c r="G71" s="1935">
        <f>SUM(E71:F71)</f>
        <v>175715</v>
      </c>
      <c r="H71" s="1937"/>
      <c r="I71" s="1006"/>
      <c r="J71" s="1006"/>
      <c r="K71" s="1006"/>
      <c r="L71" s="1952"/>
      <c r="M71" s="1938"/>
      <c r="N71" s="263"/>
      <c r="O71" s="263"/>
      <c r="P71" s="263"/>
      <c r="Q71" s="1953"/>
      <c r="R71" s="599"/>
      <c r="S71" s="1005"/>
      <c r="T71" s="1005"/>
      <c r="U71" s="1005"/>
      <c r="V71" s="1005"/>
      <c r="W71" s="1005"/>
    </row>
    <row r="72" spans="1:32" ht="7.9" customHeight="1" x14ac:dyDescent="0.2">
      <c r="A72" s="369"/>
      <c r="B72" s="256"/>
      <c r="C72" s="254"/>
      <c r="D72" s="382"/>
      <c r="E72" s="380"/>
      <c r="F72" s="1832"/>
      <c r="G72" s="380"/>
      <c r="H72" s="1791"/>
      <c r="I72" s="263"/>
      <c r="J72" s="263"/>
      <c r="K72" s="263"/>
      <c r="L72" s="263"/>
      <c r="M72" s="599"/>
      <c r="N72" s="263"/>
      <c r="O72" s="366"/>
      <c r="P72" s="366"/>
      <c r="Q72" s="366"/>
      <c r="R72" s="366"/>
      <c r="S72" s="366"/>
      <c r="T72" s="366"/>
      <c r="U72" s="366"/>
      <c r="V72" s="366"/>
      <c r="W72" s="366"/>
      <c r="X72" s="10"/>
      <c r="Y72" s="10"/>
      <c r="Z72" s="10"/>
      <c r="AA72" s="10"/>
      <c r="AB72" s="10"/>
      <c r="AC72" s="10"/>
      <c r="AD72" s="10"/>
      <c r="AE72" s="10"/>
      <c r="AF72" s="10"/>
    </row>
    <row r="73" spans="1:32" ht="28.15" customHeight="1" x14ac:dyDescent="0.2">
      <c r="A73" s="369"/>
      <c r="B73" s="356">
        <v>86</v>
      </c>
      <c r="C73" s="355" t="s">
        <v>456</v>
      </c>
      <c r="D73" s="382"/>
      <c r="E73" s="380"/>
      <c r="F73" s="1832"/>
      <c r="G73" s="380"/>
      <c r="H73" s="1791"/>
      <c r="I73" s="263"/>
      <c r="J73" s="263"/>
      <c r="K73" s="263"/>
      <c r="L73" s="263"/>
      <c r="M73" s="599"/>
      <c r="N73" s="263"/>
      <c r="O73" s="366"/>
      <c r="P73" s="366"/>
      <c r="Q73" s="366"/>
      <c r="R73" s="366"/>
      <c r="S73" s="366"/>
      <c r="T73" s="366"/>
      <c r="U73" s="366"/>
      <c r="V73" s="366"/>
      <c r="W73" s="366"/>
      <c r="X73" s="10"/>
      <c r="Y73" s="10"/>
      <c r="Z73" s="10"/>
      <c r="AA73" s="10"/>
      <c r="AB73" s="10"/>
      <c r="AC73" s="10"/>
      <c r="AD73" s="10"/>
      <c r="AE73" s="10"/>
      <c r="AF73" s="10"/>
    </row>
    <row r="74" spans="1:32" ht="13.9" customHeight="1" x14ac:dyDescent="0.2">
      <c r="A74" s="369"/>
      <c r="B74" s="256" t="s">
        <v>457</v>
      </c>
      <c r="C74" s="254" t="s">
        <v>3</v>
      </c>
      <c r="D74" s="382"/>
      <c r="E74" s="380">
        <v>3098</v>
      </c>
      <c r="F74" s="1832">
        <v>0</v>
      </c>
      <c r="G74" s="380">
        <f>SUM(E74:F74)</f>
        <v>3098</v>
      </c>
      <c r="H74" s="1786"/>
      <c r="I74" s="263"/>
      <c r="J74" s="263"/>
      <c r="K74" s="263"/>
      <c r="L74" s="263"/>
      <c r="M74" s="599"/>
      <c r="N74" s="263"/>
      <c r="O74" s="263"/>
      <c r="P74" s="263"/>
      <c r="Q74" s="263"/>
      <c r="R74" s="599"/>
      <c r="S74" s="366"/>
      <c r="T74" s="366"/>
      <c r="U74" s="366"/>
      <c r="V74" s="366"/>
      <c r="W74" s="366"/>
      <c r="X74" s="10"/>
      <c r="Y74" s="10"/>
      <c r="Z74" s="10"/>
      <c r="AA74" s="10"/>
      <c r="AB74" s="10"/>
      <c r="AC74" s="10"/>
      <c r="AD74" s="10"/>
      <c r="AE74" s="10"/>
      <c r="AF74" s="10"/>
    </row>
    <row r="75" spans="1:32" ht="7.9" customHeight="1" x14ac:dyDescent="0.2">
      <c r="A75" s="369"/>
      <c r="B75" s="256"/>
      <c r="C75" s="254"/>
      <c r="D75" s="382"/>
      <c r="E75" s="380"/>
      <c r="F75" s="1832"/>
      <c r="G75" s="380"/>
      <c r="H75" s="1791"/>
      <c r="I75" s="263"/>
      <c r="J75" s="263"/>
      <c r="K75" s="263"/>
      <c r="L75" s="263"/>
      <c r="M75" s="599"/>
      <c r="N75" s="263"/>
      <c r="O75" s="366"/>
      <c r="P75" s="366"/>
      <c r="Q75" s="366"/>
      <c r="R75" s="366"/>
      <c r="S75" s="366"/>
      <c r="T75" s="366"/>
      <c r="U75" s="366"/>
      <c r="V75" s="366"/>
      <c r="W75" s="366"/>
      <c r="X75" s="10"/>
      <c r="Y75" s="10"/>
      <c r="Z75" s="10"/>
      <c r="AA75" s="10"/>
      <c r="AB75" s="10"/>
      <c r="AC75" s="10"/>
      <c r="AD75" s="10"/>
      <c r="AE75" s="10"/>
      <c r="AF75" s="10"/>
    </row>
    <row r="76" spans="1:32" ht="28.15" customHeight="1" x14ac:dyDescent="0.2">
      <c r="A76" s="369" t="s">
        <v>60</v>
      </c>
      <c r="B76" s="338" t="s">
        <v>44</v>
      </c>
      <c r="C76" s="1384" t="s">
        <v>127</v>
      </c>
      <c r="D76" s="382"/>
      <c r="E76" s="383">
        <f t="shared" ref="E76:G76" si="8">SUM(E62:E75)</f>
        <v>307610</v>
      </c>
      <c r="F76" s="1831">
        <f t="shared" si="8"/>
        <v>0</v>
      </c>
      <c r="G76" s="383">
        <f t="shared" si="8"/>
        <v>307610</v>
      </c>
      <c r="H76" s="1786" t="s">
        <v>622</v>
      </c>
      <c r="I76" s="263"/>
      <c r="J76" s="263"/>
      <c r="K76" s="263"/>
      <c r="L76" s="263"/>
      <c r="M76" s="599"/>
      <c r="N76" s="263"/>
      <c r="O76" s="366"/>
      <c r="P76" s="366"/>
      <c r="Q76" s="366"/>
      <c r="R76" s="366"/>
      <c r="S76" s="366"/>
      <c r="T76" s="366"/>
      <c r="U76" s="366"/>
      <c r="V76" s="366"/>
      <c r="W76" s="366"/>
      <c r="X76" s="10"/>
      <c r="Y76" s="10"/>
      <c r="Z76" s="10"/>
      <c r="AA76" s="10"/>
      <c r="AB76" s="10"/>
      <c r="AC76" s="10"/>
      <c r="AD76" s="10"/>
      <c r="AE76" s="10"/>
      <c r="AF76" s="10"/>
    </row>
    <row r="77" spans="1:32" ht="13.9" customHeight="1" x14ac:dyDescent="0.2">
      <c r="A77" s="369" t="s">
        <v>60</v>
      </c>
      <c r="B77" s="141">
        <v>5.3369999999999997</v>
      </c>
      <c r="C77" s="72" t="s">
        <v>86</v>
      </c>
      <c r="D77" s="382"/>
      <c r="E77" s="383">
        <f>E76</f>
        <v>307610</v>
      </c>
      <c r="F77" s="1831">
        <f t="shared" ref="F77:G77" si="9">F76</f>
        <v>0</v>
      </c>
      <c r="G77" s="383">
        <f t="shared" si="9"/>
        <v>307610</v>
      </c>
      <c r="H77" s="1791"/>
      <c r="I77" s="263"/>
      <c r="J77" s="263"/>
      <c r="K77" s="263"/>
      <c r="L77" s="263"/>
      <c r="M77" s="599"/>
      <c r="N77" s="263"/>
      <c r="O77" s="366"/>
      <c r="P77" s="366"/>
      <c r="Q77" s="366"/>
      <c r="R77" s="366"/>
      <c r="S77" s="366"/>
      <c r="T77" s="366"/>
      <c r="U77" s="366"/>
      <c r="V77" s="366"/>
      <c r="W77" s="366"/>
      <c r="X77" s="10"/>
      <c r="Y77" s="10"/>
      <c r="Z77" s="10"/>
      <c r="AA77" s="10"/>
      <c r="AB77" s="10"/>
      <c r="AC77" s="10"/>
      <c r="AD77" s="10"/>
      <c r="AE77" s="10"/>
      <c r="AF77" s="10"/>
    </row>
    <row r="78" spans="1:32" ht="28.15" customHeight="1" x14ac:dyDescent="0.2">
      <c r="A78" s="369" t="s">
        <v>60</v>
      </c>
      <c r="B78" s="65">
        <v>5</v>
      </c>
      <c r="C78" s="331" t="s">
        <v>458</v>
      </c>
      <c r="D78" s="382"/>
      <c r="E78" s="383">
        <f t="shared" ref="E78" si="10">SUM(E77)</f>
        <v>307610</v>
      </c>
      <c r="F78" s="1831">
        <f t="shared" ref="F78:G78" si="11">SUM(F77)</f>
        <v>0</v>
      </c>
      <c r="G78" s="383">
        <f t="shared" si="11"/>
        <v>307610</v>
      </c>
      <c r="H78" s="1791"/>
      <c r="I78" s="263"/>
      <c r="J78" s="263"/>
      <c r="K78" s="263"/>
      <c r="L78" s="263"/>
      <c r="M78" s="599"/>
      <c r="N78" s="263"/>
      <c r="O78" s="366"/>
      <c r="P78" s="366"/>
      <c r="Q78" s="366"/>
      <c r="R78" s="366"/>
      <c r="S78" s="366"/>
      <c r="T78" s="366"/>
      <c r="U78" s="366"/>
      <c r="V78" s="366"/>
      <c r="W78" s="366"/>
      <c r="X78" s="10"/>
      <c r="Y78" s="10"/>
      <c r="Z78" s="10"/>
      <c r="AA78" s="10"/>
      <c r="AB78" s="10"/>
      <c r="AC78" s="10"/>
      <c r="AD78" s="10"/>
      <c r="AE78" s="10"/>
      <c r="AF78" s="10"/>
    </row>
    <row r="79" spans="1:32" ht="13.9" customHeight="1" x14ac:dyDescent="0.2">
      <c r="A79" s="138" t="s">
        <v>60</v>
      </c>
      <c r="B79" s="223">
        <v>5054</v>
      </c>
      <c r="C79" s="64" t="s">
        <v>37</v>
      </c>
      <c r="D79" s="385"/>
      <c r="E79" s="386">
        <f>SUM(E78,E56)</f>
        <v>1151108</v>
      </c>
      <c r="F79" s="1409">
        <f>SUM(F78,F56)</f>
        <v>0</v>
      </c>
      <c r="G79" s="386">
        <f>SUM(G78,G56)</f>
        <v>1151108</v>
      </c>
      <c r="H79" s="1791"/>
      <c r="I79" s="263"/>
      <c r="J79" s="263"/>
      <c r="K79" s="263"/>
      <c r="L79" s="263"/>
      <c r="M79" s="599"/>
      <c r="N79" s="263"/>
      <c r="O79" s="366"/>
      <c r="P79" s="366"/>
      <c r="Q79" s="366"/>
      <c r="R79" s="366"/>
      <c r="S79" s="366"/>
      <c r="T79" s="366"/>
      <c r="U79" s="366"/>
      <c r="V79" s="366"/>
      <c r="W79" s="366"/>
      <c r="X79" s="10"/>
      <c r="Y79" s="10"/>
      <c r="Z79" s="10"/>
      <c r="AA79" s="10"/>
      <c r="AB79" s="10"/>
      <c r="AC79" s="10"/>
      <c r="AD79" s="10"/>
      <c r="AE79" s="10"/>
      <c r="AF79" s="10"/>
    </row>
    <row r="80" spans="1:32" ht="13.9" customHeight="1" x14ac:dyDescent="0.2">
      <c r="A80" s="66" t="s">
        <v>60</v>
      </c>
      <c r="B80" s="67"/>
      <c r="C80" s="68" t="s">
        <v>15</v>
      </c>
      <c r="D80" s="387"/>
      <c r="E80" s="383">
        <f t="shared" ref="E80" si="12">E79</f>
        <v>1151108</v>
      </c>
      <c r="F80" s="1831">
        <f t="shared" ref="F80:G80" si="13">F79</f>
        <v>0</v>
      </c>
      <c r="G80" s="383">
        <f t="shared" si="13"/>
        <v>1151108</v>
      </c>
      <c r="H80" s="1791"/>
      <c r="I80" s="263"/>
      <c r="J80" s="263"/>
      <c r="K80" s="263"/>
      <c r="L80" s="263"/>
      <c r="M80" s="599"/>
      <c r="N80" s="263"/>
      <c r="O80" s="366"/>
      <c r="P80" s="366"/>
      <c r="Q80" s="366"/>
      <c r="R80" s="366"/>
      <c r="S80" s="366"/>
      <c r="T80" s="366"/>
      <c r="U80" s="366"/>
      <c r="V80" s="366"/>
      <c r="W80" s="366"/>
      <c r="X80" s="10"/>
      <c r="Y80" s="10"/>
      <c r="Z80" s="10"/>
      <c r="AA80" s="10"/>
      <c r="AB80" s="10"/>
      <c r="AC80" s="10"/>
      <c r="AD80" s="10"/>
      <c r="AE80" s="10"/>
      <c r="AF80" s="10"/>
    </row>
    <row r="81" spans="1:32" ht="13.9" customHeight="1" x14ac:dyDescent="0.2">
      <c r="A81" s="66" t="s">
        <v>60</v>
      </c>
      <c r="B81" s="67"/>
      <c r="C81" s="68" t="s">
        <v>61</v>
      </c>
      <c r="D81" s="55"/>
      <c r="E81" s="383">
        <f>E80</f>
        <v>1151108</v>
      </c>
      <c r="F81" s="1831">
        <f t="shared" ref="F81:G81" si="14">F80</f>
        <v>0</v>
      </c>
      <c r="G81" s="383">
        <f t="shared" si="14"/>
        <v>1151108</v>
      </c>
      <c r="H81" s="1793"/>
      <c r="I81" s="263"/>
      <c r="J81" s="263"/>
      <c r="K81" s="263"/>
      <c r="L81" s="263"/>
      <c r="M81" s="599"/>
      <c r="N81" s="263"/>
      <c r="O81" s="366"/>
      <c r="P81" s="366"/>
      <c r="Q81" s="366"/>
      <c r="R81" s="366"/>
      <c r="S81" s="366"/>
      <c r="T81" s="366"/>
      <c r="U81" s="366"/>
      <c r="V81" s="366"/>
      <c r="W81" s="366"/>
      <c r="X81" s="10"/>
      <c r="Y81" s="10"/>
      <c r="Z81" s="10"/>
      <c r="AA81" s="10"/>
      <c r="AB81" s="10"/>
      <c r="AC81" s="10"/>
      <c r="AD81" s="10"/>
      <c r="AE81" s="10"/>
      <c r="AF81" s="10"/>
    </row>
    <row r="82" spans="1:32" ht="15.4" customHeight="1" x14ac:dyDescent="0.2">
      <c r="A82" s="298" t="s">
        <v>630</v>
      </c>
      <c r="B82" s="10"/>
      <c r="C82" s="59"/>
      <c r="D82" s="54"/>
      <c r="E82" s="380"/>
      <c r="F82" s="54"/>
      <c r="G82" s="54"/>
      <c r="H82" s="1793"/>
      <c r="I82" s="263"/>
      <c r="J82" s="263"/>
      <c r="K82" s="263"/>
      <c r="L82" s="263"/>
      <c r="M82" s="599"/>
      <c r="N82" s="263"/>
      <c r="O82" s="366"/>
      <c r="P82" s="366"/>
      <c r="Q82" s="366"/>
      <c r="R82" s="366"/>
      <c r="S82" s="366"/>
      <c r="T82" s="366"/>
      <c r="U82" s="366"/>
      <c r="V82" s="366"/>
      <c r="W82" s="366"/>
      <c r="X82" s="10"/>
      <c r="Y82" s="10"/>
      <c r="Z82" s="10"/>
      <c r="AA82" s="10"/>
      <c r="AB82" s="10"/>
      <c r="AC82" s="10"/>
      <c r="AD82" s="10"/>
      <c r="AE82" s="10"/>
      <c r="AF82" s="10"/>
    </row>
    <row r="83" spans="1:32" ht="15.4" customHeight="1" x14ac:dyDescent="0.2">
      <c r="A83" s="1359" t="s">
        <v>620</v>
      </c>
      <c r="B83" s="339" t="s">
        <v>795</v>
      </c>
      <c r="C83" s="10"/>
      <c r="D83" s="54"/>
      <c r="E83" s="380"/>
      <c r="F83" s="54"/>
      <c r="G83" s="54"/>
      <c r="H83" s="1793"/>
      <c r="I83" s="263"/>
      <c r="J83" s="263"/>
      <c r="K83" s="263"/>
      <c r="L83" s="263"/>
      <c r="M83" s="599"/>
      <c r="N83" s="263"/>
      <c r="O83" s="366"/>
      <c r="P83" s="366"/>
      <c r="Q83" s="366"/>
      <c r="R83" s="366"/>
      <c r="S83" s="366"/>
      <c r="T83" s="366"/>
      <c r="U83" s="366"/>
      <c r="V83" s="366"/>
      <c r="W83" s="366"/>
      <c r="X83" s="10"/>
      <c r="Y83" s="10"/>
      <c r="Z83" s="10"/>
      <c r="AA83" s="10"/>
      <c r="AB83" s="10"/>
      <c r="AC83" s="10"/>
      <c r="AD83" s="10"/>
      <c r="AE83" s="10"/>
      <c r="AF83" s="10"/>
    </row>
    <row r="84" spans="1:32" ht="15.4" customHeight="1" x14ac:dyDescent="0.2">
      <c r="A84" s="1359" t="s">
        <v>622</v>
      </c>
      <c r="B84" s="339" t="s">
        <v>796</v>
      </c>
      <c r="C84" s="10"/>
      <c r="D84" s="54"/>
      <c r="E84" s="380"/>
      <c r="F84" s="54"/>
      <c r="G84" s="54"/>
      <c r="H84" s="1793"/>
      <c r="I84" s="263"/>
      <c r="J84" s="263"/>
      <c r="K84" s="263"/>
      <c r="L84" s="263"/>
      <c r="M84" s="599"/>
      <c r="N84" s="263"/>
      <c r="O84" s="366"/>
      <c r="P84" s="366"/>
      <c r="Q84" s="366"/>
      <c r="R84" s="366"/>
      <c r="S84" s="366"/>
      <c r="T84" s="366"/>
      <c r="U84" s="366"/>
      <c r="V84" s="366"/>
      <c r="W84" s="366"/>
      <c r="X84" s="10"/>
      <c r="Y84" s="10"/>
      <c r="Z84" s="10"/>
      <c r="AA84" s="10"/>
      <c r="AB84" s="10"/>
      <c r="AC84" s="10"/>
      <c r="AD84" s="10"/>
      <c r="AE84" s="10"/>
      <c r="AF84" s="10"/>
    </row>
    <row r="85" spans="1:32" ht="11.45" customHeight="1" x14ac:dyDescent="0.2">
      <c r="A85" s="1302"/>
      <c r="B85" s="56"/>
      <c r="C85" s="59"/>
      <c r="D85" s="54"/>
      <c r="E85" s="380"/>
      <c r="F85" s="54"/>
      <c r="G85" s="54"/>
      <c r="H85" s="1793"/>
      <c r="I85" s="263"/>
      <c r="J85" s="263"/>
      <c r="K85" s="263"/>
      <c r="L85" s="263"/>
      <c r="M85" s="599"/>
      <c r="N85" s="263"/>
      <c r="O85" s="366"/>
      <c r="P85" s="366"/>
      <c r="Q85" s="366"/>
      <c r="R85" s="366"/>
      <c r="S85" s="366"/>
      <c r="T85" s="366"/>
      <c r="U85" s="366"/>
      <c r="V85" s="366"/>
      <c r="W85" s="366"/>
      <c r="X85" s="10"/>
      <c r="Y85" s="10"/>
      <c r="Z85" s="10"/>
      <c r="AA85" s="10"/>
      <c r="AB85" s="10"/>
      <c r="AC85" s="10"/>
      <c r="AD85" s="10"/>
      <c r="AE85" s="10"/>
      <c r="AF85" s="10"/>
    </row>
    <row r="86" spans="1:32" ht="28.15" customHeight="1" x14ac:dyDescent="0.2">
      <c r="A86" s="56" t="s">
        <v>614</v>
      </c>
      <c r="B86" s="1217"/>
      <c r="C86" s="2070" t="s">
        <v>615</v>
      </c>
      <c r="D86" s="2070"/>
      <c r="E86" s="2070"/>
      <c r="F86" s="2070"/>
      <c r="G86" s="2070"/>
      <c r="H86" s="1676"/>
      <c r="I86" s="1217"/>
      <c r="J86" s="1217"/>
      <c r="K86" s="1217"/>
      <c r="L86" s="1217"/>
      <c r="M86" s="1217"/>
      <c r="N86" s="263"/>
      <c r="O86" s="263"/>
      <c r="P86" s="263"/>
      <c r="Q86" s="263"/>
      <c r="R86" s="599"/>
      <c r="S86" s="263"/>
      <c r="T86" s="366"/>
      <c r="U86" s="366"/>
      <c r="V86" s="366"/>
      <c r="W86" s="366"/>
      <c r="X86" s="366"/>
      <c r="Y86" s="366"/>
      <c r="Z86" s="366"/>
      <c r="AA86" s="366"/>
      <c r="AB86" s="366"/>
      <c r="AC86" s="10"/>
      <c r="AD86" s="10"/>
      <c r="AE86" s="10"/>
      <c r="AF86" s="10"/>
    </row>
    <row r="87" spans="1:32" x14ac:dyDescent="0.2">
      <c r="A87" s="1218"/>
      <c r="B87" s="1385"/>
      <c r="C87" s="2071" t="s">
        <v>794</v>
      </c>
      <c r="D87" s="2071"/>
      <c r="E87" s="2071"/>
      <c r="F87" s="2071"/>
      <c r="G87" s="2071"/>
      <c r="H87" s="1676"/>
      <c r="I87" s="1217"/>
      <c r="J87" s="1217"/>
      <c r="K87" s="1217"/>
      <c r="L87" s="1217"/>
      <c r="M87" s="1217"/>
      <c r="N87" s="263"/>
      <c r="O87" s="263"/>
      <c r="P87" s="263"/>
      <c r="Q87" s="263"/>
      <c r="R87" s="599"/>
      <c r="S87" s="263"/>
      <c r="T87" s="366"/>
      <c r="U87" s="366"/>
      <c r="V87" s="366"/>
      <c r="W87" s="366"/>
      <c r="X87" s="366"/>
      <c r="Y87" s="366"/>
      <c r="Z87" s="366"/>
      <c r="AA87" s="366"/>
      <c r="AB87" s="366"/>
    </row>
    <row r="88" spans="1:32" ht="10.15" customHeight="1" x14ac:dyDescent="0.2">
      <c r="A88" s="1218"/>
      <c r="B88" s="1676"/>
      <c r="C88" s="1672"/>
      <c r="D88" s="1672"/>
      <c r="E88" s="1672"/>
      <c r="F88" s="1672"/>
      <c r="G88" s="1672"/>
      <c r="H88" s="1676"/>
      <c r="I88" s="1217"/>
      <c r="J88" s="1217"/>
      <c r="K88" s="1217"/>
      <c r="L88" s="1217"/>
      <c r="M88" s="1217"/>
      <c r="N88" s="263"/>
      <c r="O88" s="263"/>
      <c r="P88" s="263"/>
      <c r="Q88" s="263"/>
      <c r="R88" s="599"/>
      <c r="S88" s="263"/>
      <c r="T88" s="366"/>
      <c r="U88" s="366"/>
      <c r="V88" s="366"/>
      <c r="W88" s="366"/>
      <c r="X88" s="366"/>
      <c r="Y88" s="366"/>
      <c r="Z88" s="366"/>
      <c r="AA88" s="366"/>
      <c r="AB88" s="366"/>
    </row>
    <row r="89" spans="1:32" ht="42.6" customHeight="1" x14ac:dyDescent="0.2">
      <c r="A89" s="1795" t="s">
        <v>143</v>
      </c>
      <c r="B89" s="1218">
        <v>5054</v>
      </c>
      <c r="C89" s="1644" t="s">
        <v>616</v>
      </c>
      <c r="D89" s="529"/>
      <c r="E89" s="380">
        <v>307610</v>
      </c>
      <c r="F89" s="1291">
        <v>0</v>
      </c>
      <c r="G89" s="380">
        <f>F89+E89</f>
        <v>307610</v>
      </c>
      <c r="H89" s="1786"/>
      <c r="I89" s="380"/>
      <c r="J89" s="382"/>
      <c r="K89" s="382"/>
      <c r="L89" s="382"/>
      <c r="M89" s="382"/>
      <c r="N89" s="263"/>
      <c r="O89" s="263"/>
      <c r="P89" s="263"/>
      <c r="Q89" s="263"/>
      <c r="R89" s="599"/>
      <c r="S89" s="263"/>
      <c r="T89" s="366"/>
      <c r="U89" s="366"/>
      <c r="V89" s="366"/>
      <c r="W89" s="366"/>
      <c r="X89" s="366"/>
      <c r="Y89" s="366"/>
      <c r="Z89" s="366"/>
      <c r="AA89" s="366"/>
      <c r="AB89" s="366"/>
    </row>
    <row r="90" spans="1:32" x14ac:dyDescent="0.2">
      <c r="A90" s="369"/>
      <c r="B90" s="26"/>
      <c r="C90" s="2069"/>
      <c r="D90" s="2069"/>
      <c r="E90" s="2069"/>
      <c r="F90" s="2069"/>
      <c r="G90" s="2069"/>
      <c r="H90" s="2069"/>
      <c r="I90" s="2069"/>
      <c r="J90" s="2069"/>
      <c r="K90" s="2069"/>
      <c r="L90" s="2069"/>
      <c r="M90" s="2069"/>
      <c r="N90" s="263"/>
      <c r="O90" s="263"/>
      <c r="P90" s="263"/>
      <c r="Q90" s="263"/>
      <c r="R90" s="915"/>
      <c r="S90" s="263"/>
      <c r="T90" s="366"/>
      <c r="U90" s="366"/>
      <c r="V90" s="366"/>
      <c r="W90" s="366"/>
      <c r="X90" s="366"/>
      <c r="Y90" s="366"/>
      <c r="Z90" s="366"/>
      <c r="AA90" s="366"/>
      <c r="AB90" s="366"/>
    </row>
    <row r="91" spans="1:32" x14ac:dyDescent="0.2">
      <c r="A91" s="369"/>
      <c r="B91" s="56"/>
      <c r="C91" s="331"/>
      <c r="D91" s="1216"/>
      <c r="E91" s="525"/>
      <c r="F91" s="380"/>
      <c r="G91" s="382"/>
      <c r="H91" s="1786"/>
      <c r="I91" s="380"/>
      <c r="J91" s="382"/>
      <c r="K91" s="151"/>
      <c r="L91" s="382"/>
      <c r="M91" s="151"/>
      <c r="N91" s="263"/>
      <c r="O91" s="263"/>
      <c r="P91" s="263"/>
      <c r="Q91" s="263"/>
      <c r="R91" s="915"/>
      <c r="S91" s="263"/>
      <c r="T91" s="366"/>
      <c r="U91" s="366"/>
      <c r="V91" s="366"/>
      <c r="W91" s="366"/>
      <c r="X91" s="366"/>
      <c r="Y91" s="366"/>
      <c r="Z91" s="366"/>
      <c r="AA91" s="366"/>
      <c r="AB91" s="366"/>
    </row>
    <row r="92" spans="1:32" x14ac:dyDescent="0.2">
      <c r="D92" s="143"/>
      <c r="E92" s="143"/>
      <c r="F92" s="143"/>
      <c r="G92" s="143"/>
      <c r="H92" s="275"/>
      <c r="I92" s="296"/>
      <c r="J92" s="296"/>
      <c r="L92" s="11"/>
      <c r="N92" s="263"/>
      <c r="O92" s="263"/>
      <c r="P92" s="263"/>
      <c r="Q92" s="263"/>
      <c r="R92" s="915"/>
      <c r="S92" s="263"/>
      <c r="T92" s="366"/>
      <c r="U92" s="366"/>
      <c r="V92" s="366"/>
      <c r="W92" s="366"/>
      <c r="X92" s="366"/>
      <c r="Y92" s="366"/>
      <c r="Z92" s="366"/>
      <c r="AA92" s="366"/>
      <c r="AB92" s="366"/>
    </row>
    <row r="93" spans="1:32" x14ac:dyDescent="0.2">
      <c r="C93" s="87"/>
      <c r="D93" s="277"/>
      <c r="E93" s="277"/>
      <c r="F93" s="1978"/>
      <c r="G93" s="277"/>
      <c r="H93" s="275"/>
      <c r="I93" s="145"/>
      <c r="J93" s="145"/>
      <c r="L93" s="595"/>
      <c r="N93" s="263"/>
      <c r="O93" s="263"/>
      <c r="P93" s="263"/>
      <c r="Q93" s="263"/>
      <c r="R93" s="915"/>
      <c r="S93" s="263"/>
      <c r="T93" s="366"/>
      <c r="U93" s="366"/>
      <c r="V93" s="366"/>
      <c r="W93" s="366"/>
      <c r="X93" s="366"/>
      <c r="Y93" s="366"/>
      <c r="Z93" s="366"/>
      <c r="AA93" s="366"/>
      <c r="AB93" s="366"/>
    </row>
    <row r="94" spans="1:32" x14ac:dyDescent="0.2">
      <c r="D94" s="60"/>
      <c r="E94" s="74"/>
      <c r="F94" s="923"/>
      <c r="G94" s="60"/>
      <c r="H94" s="1979"/>
      <c r="J94" s="11"/>
      <c r="L94" s="11"/>
      <c r="N94" s="263"/>
      <c r="O94" s="263"/>
      <c r="P94" s="263"/>
      <c r="Q94" s="263"/>
      <c r="R94" s="915"/>
      <c r="S94" s="263"/>
      <c r="T94" s="366"/>
      <c r="U94" s="366"/>
      <c r="V94" s="366"/>
      <c r="W94" s="366"/>
      <c r="X94" s="366"/>
      <c r="Y94" s="366"/>
      <c r="Z94" s="366"/>
      <c r="AA94" s="366"/>
      <c r="AB94" s="366"/>
    </row>
    <row r="95" spans="1:32" x14ac:dyDescent="0.2">
      <c r="C95" s="87"/>
      <c r="D95" s="1970"/>
      <c r="E95" s="1232"/>
      <c r="F95" s="1970"/>
      <c r="G95" s="1232"/>
      <c r="H95" s="1232"/>
      <c r="J95" s="11"/>
      <c r="L95" s="11"/>
      <c r="N95" s="263"/>
      <c r="O95" s="263"/>
      <c r="P95" s="263"/>
      <c r="Q95" s="263"/>
      <c r="R95" s="915"/>
      <c r="S95" s="263"/>
      <c r="T95" s="366"/>
      <c r="U95" s="366"/>
      <c r="V95" s="366"/>
      <c r="W95" s="366"/>
      <c r="X95" s="366"/>
      <c r="Y95" s="366"/>
      <c r="Z95" s="366"/>
      <c r="AA95" s="366"/>
      <c r="AB95" s="366"/>
    </row>
    <row r="96" spans="1:32" x14ac:dyDescent="0.2">
      <c r="C96" s="87"/>
      <c r="D96" s="60"/>
      <c r="E96" s="60"/>
      <c r="F96" s="923"/>
      <c r="G96" s="60"/>
      <c r="H96" s="1979"/>
      <c r="J96" s="11"/>
      <c r="L96" s="11"/>
      <c r="N96" s="263"/>
      <c r="O96" s="263"/>
      <c r="P96" s="263"/>
      <c r="Q96" s="263"/>
      <c r="R96" s="915"/>
      <c r="S96" s="263"/>
      <c r="T96" s="366"/>
      <c r="U96" s="366"/>
      <c r="V96" s="366"/>
      <c r="W96" s="366"/>
      <c r="X96" s="366"/>
      <c r="Y96" s="366"/>
      <c r="Z96" s="366"/>
      <c r="AA96" s="366"/>
      <c r="AB96" s="366"/>
    </row>
    <row r="97" spans="1:32" x14ac:dyDescent="0.2">
      <c r="D97" s="60"/>
      <c r="E97" s="60"/>
      <c r="F97" s="74"/>
      <c r="G97" s="74"/>
      <c r="H97" s="1980"/>
      <c r="N97" s="263"/>
      <c r="O97" s="263"/>
      <c r="P97" s="263"/>
      <c r="Q97" s="263"/>
      <c r="R97" s="915"/>
      <c r="S97" s="263"/>
      <c r="T97" s="263"/>
      <c r="U97" s="263"/>
      <c r="V97" s="263"/>
      <c r="W97" s="366"/>
      <c r="X97" s="366"/>
      <c r="Y97" s="366"/>
      <c r="Z97" s="366"/>
      <c r="AA97" s="366"/>
      <c r="AB97" s="366"/>
    </row>
    <row r="98" spans="1:32" x14ac:dyDescent="0.2">
      <c r="D98" s="60"/>
      <c r="E98" s="60"/>
      <c r="F98" s="74"/>
      <c r="G98" s="74"/>
      <c r="H98" s="1980"/>
      <c r="N98" s="263"/>
      <c r="O98" s="263"/>
      <c r="P98" s="263"/>
      <c r="Q98" s="263"/>
      <c r="R98" s="915"/>
      <c r="S98" s="263"/>
      <c r="T98" s="263"/>
      <c r="U98" s="263"/>
      <c r="V98" s="263"/>
      <c r="W98" s="366"/>
      <c r="X98" s="366"/>
      <c r="Y98" s="366"/>
      <c r="Z98" s="366"/>
      <c r="AA98" s="366"/>
      <c r="AB98" s="366"/>
    </row>
    <row r="99" spans="1:32" x14ac:dyDescent="0.2">
      <c r="N99" s="263"/>
      <c r="O99" s="263"/>
      <c r="P99" s="263"/>
      <c r="Q99" s="263"/>
      <c r="R99" s="915"/>
      <c r="S99" s="263"/>
      <c r="T99" s="366"/>
      <c r="U99" s="366"/>
      <c r="V99" s="366"/>
      <c r="W99" s="366"/>
      <c r="X99" s="366"/>
      <c r="Y99" s="366"/>
      <c r="Z99" s="366"/>
      <c r="AA99" s="366"/>
      <c r="AB99" s="366"/>
    </row>
    <row r="100" spans="1:32" x14ac:dyDescent="0.2">
      <c r="N100" s="263"/>
      <c r="O100" s="263"/>
      <c r="P100" s="263"/>
      <c r="Q100" s="263"/>
      <c r="R100" s="915"/>
      <c r="S100" s="263"/>
      <c r="T100" s="366"/>
      <c r="U100" s="366"/>
      <c r="V100" s="366"/>
      <c r="W100" s="366"/>
      <c r="X100" s="366"/>
      <c r="Y100" s="366"/>
      <c r="Z100" s="366"/>
      <c r="AA100" s="366"/>
      <c r="AB100" s="366"/>
    </row>
    <row r="101" spans="1:32" x14ac:dyDescent="0.2">
      <c r="N101" s="263"/>
      <c r="O101" s="263"/>
      <c r="P101" s="263"/>
      <c r="Q101" s="263"/>
      <c r="R101" s="915"/>
      <c r="S101" s="263"/>
      <c r="T101" s="366"/>
      <c r="U101" s="366"/>
      <c r="V101" s="366"/>
      <c r="W101" s="366"/>
      <c r="X101" s="366"/>
      <c r="Y101" s="366"/>
      <c r="Z101" s="366"/>
      <c r="AA101" s="366"/>
      <c r="AB101" s="366"/>
    </row>
    <row r="102" spans="1:32" x14ac:dyDescent="0.2">
      <c r="D102" s="140"/>
      <c r="E102" s="140"/>
      <c r="F102" s="140"/>
      <c r="G102" s="140"/>
      <c r="H102" s="241"/>
      <c r="I102" s="140"/>
      <c r="J102" s="140"/>
      <c r="L102" s="11"/>
      <c r="N102" s="263"/>
      <c r="O102" s="263"/>
      <c r="P102" s="263"/>
      <c r="Q102" s="263"/>
      <c r="R102" s="915"/>
      <c r="S102" s="263"/>
      <c r="T102" s="366"/>
      <c r="U102" s="366"/>
      <c r="V102" s="366"/>
      <c r="W102" s="366"/>
      <c r="X102" s="366"/>
      <c r="Y102" s="366"/>
      <c r="Z102" s="366"/>
      <c r="AA102" s="366"/>
      <c r="AB102" s="366"/>
    </row>
    <row r="103" spans="1:32" x14ac:dyDescent="0.2">
      <c r="F103" s="11"/>
      <c r="G103" s="11"/>
      <c r="H103" s="241"/>
      <c r="J103" s="11"/>
      <c r="L103" s="11"/>
      <c r="N103" s="204"/>
      <c r="O103" s="204"/>
      <c r="P103" s="204"/>
      <c r="Q103" s="204"/>
      <c r="R103" s="325"/>
      <c r="S103" s="204"/>
      <c r="T103" s="299"/>
      <c r="U103" s="299"/>
      <c r="V103" s="299"/>
      <c r="W103" s="299"/>
      <c r="X103" s="299"/>
      <c r="Y103" s="299"/>
      <c r="Z103" s="299"/>
      <c r="AA103" s="299"/>
    </row>
    <row r="104" spans="1:32" x14ac:dyDescent="0.2">
      <c r="F104" s="11"/>
      <c r="G104" s="11"/>
      <c r="H104" s="241"/>
      <c r="J104" s="11"/>
      <c r="L104" s="11"/>
      <c r="N104" s="204"/>
      <c r="O104" s="204"/>
      <c r="P104" s="204"/>
      <c r="Q104" s="204"/>
      <c r="R104" s="325"/>
      <c r="S104" s="204"/>
      <c r="T104" s="299"/>
      <c r="U104" s="299"/>
      <c r="V104" s="299"/>
      <c r="W104" s="299"/>
      <c r="X104" s="299"/>
      <c r="Y104" s="299"/>
      <c r="Z104" s="299"/>
      <c r="AA104" s="299"/>
    </row>
    <row r="105" spans="1:32" x14ac:dyDescent="0.2">
      <c r="F105" s="11"/>
      <c r="G105" s="11"/>
      <c r="H105" s="241"/>
      <c r="J105" s="11"/>
      <c r="L105" s="11"/>
      <c r="N105" s="204"/>
      <c r="O105" s="204"/>
      <c r="P105" s="204">
        <v>71759</v>
      </c>
      <c r="Q105" s="204"/>
      <c r="R105" s="325"/>
      <c r="S105" s="204"/>
      <c r="T105" s="299"/>
      <c r="U105" s="299"/>
      <c r="V105" s="299"/>
      <c r="W105" s="299"/>
      <c r="X105" s="299"/>
      <c r="Y105" s="299"/>
      <c r="Z105" s="299"/>
      <c r="AA105" s="299"/>
    </row>
    <row r="106" spans="1:32" s="80" customFormat="1" x14ac:dyDescent="0.2">
      <c r="A106" s="298"/>
      <c r="B106" s="87"/>
      <c r="C106" s="74"/>
      <c r="D106" s="11"/>
      <c r="E106" s="11"/>
      <c r="F106" s="11"/>
      <c r="G106" s="11"/>
      <c r="H106" s="241"/>
      <c r="I106" s="11"/>
      <c r="J106" s="11"/>
      <c r="K106" s="11"/>
      <c r="L106" s="11"/>
      <c r="M106" s="595"/>
      <c r="N106" s="205"/>
      <c r="O106" s="205"/>
      <c r="P106" s="205"/>
      <c r="Q106" s="205"/>
      <c r="R106" s="924"/>
      <c r="S106" s="205"/>
      <c r="T106" s="349"/>
      <c r="U106" s="349"/>
      <c r="V106" s="349"/>
      <c r="W106" s="349"/>
      <c r="X106" s="349"/>
      <c r="Y106" s="349"/>
      <c r="Z106" s="349"/>
      <c r="AA106" s="349"/>
      <c r="AB106" s="349"/>
      <c r="AC106" s="349"/>
      <c r="AD106" s="349"/>
      <c r="AE106" s="349"/>
      <c r="AF106" s="349"/>
    </row>
    <row r="107" spans="1:32" s="80" customFormat="1" x14ac:dyDescent="0.2">
      <c r="A107" s="298"/>
      <c r="B107" s="87"/>
      <c r="C107" s="74"/>
      <c r="D107" s="11"/>
      <c r="E107" s="11"/>
      <c r="F107" s="11"/>
      <c r="G107" s="11"/>
      <c r="H107" s="241"/>
      <c r="I107" s="11"/>
      <c r="J107" s="11"/>
      <c r="K107" s="11"/>
      <c r="L107" s="11"/>
      <c r="M107" s="11"/>
      <c r="N107" s="205"/>
      <c r="O107" s="205"/>
      <c r="P107" s="205"/>
      <c r="Q107" s="205"/>
      <c r="R107" s="924"/>
      <c r="S107" s="205"/>
      <c r="T107" s="349"/>
      <c r="U107" s="349"/>
      <c r="V107" s="349"/>
      <c r="W107" s="349"/>
      <c r="X107" s="349"/>
      <c r="Y107" s="349"/>
      <c r="Z107" s="349"/>
      <c r="AA107" s="349"/>
      <c r="AB107" s="349"/>
      <c r="AC107" s="349"/>
      <c r="AD107" s="349"/>
      <c r="AE107" s="349"/>
      <c r="AF107" s="349"/>
    </row>
    <row r="108" spans="1:32" s="80" customFormat="1" x14ac:dyDescent="0.2">
      <c r="A108" s="298"/>
      <c r="B108" s="87"/>
      <c r="C108" s="74"/>
      <c r="D108" s="11"/>
      <c r="E108" s="11"/>
      <c r="F108" s="11"/>
      <c r="G108" s="11"/>
      <c r="H108" s="241"/>
      <c r="I108" s="11"/>
      <c r="J108" s="11"/>
      <c r="K108" s="11"/>
      <c r="L108" s="11"/>
      <c r="M108" s="595"/>
      <c r="N108" s="205"/>
      <c r="O108" s="205"/>
      <c r="P108" s="205"/>
      <c r="Q108" s="205"/>
      <c r="R108" s="924"/>
      <c r="S108" s="205"/>
      <c r="T108" s="349"/>
      <c r="U108" s="349"/>
      <c r="V108" s="349"/>
      <c r="W108" s="349"/>
      <c r="X108" s="349"/>
      <c r="Y108" s="349"/>
      <c r="Z108" s="349"/>
      <c r="AA108" s="349"/>
      <c r="AB108" s="349"/>
      <c r="AC108" s="349"/>
      <c r="AD108" s="349"/>
      <c r="AE108" s="349"/>
      <c r="AF108" s="349"/>
    </row>
    <row r="109" spans="1:32" s="80" customFormat="1" x14ac:dyDescent="0.2">
      <c r="A109" s="298"/>
      <c r="B109" s="87"/>
      <c r="C109" s="74"/>
      <c r="H109" s="1794"/>
      <c r="I109" s="11"/>
      <c r="J109" s="11"/>
      <c r="K109" s="11"/>
      <c r="L109" s="11"/>
      <c r="M109" s="595"/>
      <c r="N109" s="205"/>
      <c r="O109" s="205"/>
      <c r="P109" s="205"/>
      <c r="Q109" s="205"/>
      <c r="R109" s="924"/>
      <c r="S109" s="205"/>
      <c r="T109" s="349"/>
      <c r="U109" s="349"/>
      <c r="V109" s="349"/>
      <c r="W109" s="349"/>
      <c r="X109" s="349"/>
      <c r="Y109" s="349"/>
      <c r="Z109" s="349"/>
      <c r="AA109" s="349"/>
      <c r="AB109" s="349"/>
      <c r="AC109" s="349"/>
      <c r="AD109" s="349"/>
      <c r="AE109" s="349"/>
      <c r="AF109" s="349"/>
    </row>
    <row r="110" spans="1:32" s="80" customFormat="1" x14ac:dyDescent="0.2">
      <c r="A110" s="298"/>
      <c r="B110" s="74"/>
      <c r="C110" s="60"/>
      <c r="D110" s="11"/>
      <c r="E110" s="11"/>
      <c r="F110" s="11"/>
      <c r="G110" s="11"/>
      <c r="H110" s="241"/>
      <c r="I110" s="11"/>
      <c r="J110" s="11"/>
      <c r="K110" s="11"/>
      <c r="L110" s="595"/>
      <c r="M110" s="129"/>
      <c r="N110" s="205"/>
      <c r="O110" s="205"/>
      <c r="P110" s="205"/>
      <c r="Q110" s="205"/>
      <c r="R110" s="924"/>
      <c r="S110" s="205"/>
      <c r="T110" s="349"/>
      <c r="U110" s="349"/>
      <c r="V110" s="349"/>
      <c r="W110" s="349"/>
      <c r="X110" s="349"/>
      <c r="Y110" s="349"/>
      <c r="Z110" s="349"/>
      <c r="AA110" s="349"/>
      <c r="AB110" s="349"/>
      <c r="AC110" s="349"/>
      <c r="AD110" s="349"/>
      <c r="AE110" s="349"/>
      <c r="AF110" s="349"/>
    </row>
    <row r="111" spans="1:32" s="80" customFormat="1" x14ac:dyDescent="0.2">
      <c r="A111" s="298"/>
      <c r="B111" s="74"/>
      <c r="C111" s="60"/>
      <c r="D111" s="11"/>
      <c r="E111" s="11"/>
      <c r="F111" s="11"/>
      <c r="G111" s="11"/>
      <c r="H111" s="241"/>
      <c r="I111" s="11"/>
      <c r="J111" s="11"/>
      <c r="K111" s="11"/>
      <c r="L111" s="595"/>
      <c r="M111" s="129"/>
      <c r="N111" s="205"/>
      <c r="O111" s="205"/>
      <c r="P111" s="205"/>
      <c r="Q111" s="205"/>
      <c r="R111" s="924"/>
      <c r="S111" s="205"/>
      <c r="T111" s="349"/>
      <c r="U111" s="349"/>
      <c r="V111" s="349"/>
      <c r="W111" s="349"/>
      <c r="X111" s="349"/>
      <c r="Y111" s="349"/>
      <c r="Z111" s="349"/>
      <c r="AA111" s="349"/>
      <c r="AB111" s="349"/>
      <c r="AC111" s="349"/>
      <c r="AD111" s="349"/>
      <c r="AE111" s="349"/>
      <c r="AF111" s="349"/>
    </row>
    <row r="112" spans="1:32" s="80" customFormat="1" x14ac:dyDescent="0.2">
      <c r="A112" s="298"/>
      <c r="B112" s="74"/>
      <c r="C112" s="60"/>
      <c r="D112" s="11"/>
      <c r="E112" s="10"/>
      <c r="F112" s="10"/>
      <c r="G112" s="11"/>
      <c r="H112" s="241"/>
      <c r="I112" s="10"/>
      <c r="J112" s="11"/>
      <c r="K112" s="10"/>
      <c r="L112" s="595"/>
      <c r="M112" s="70"/>
      <c r="N112" s="205"/>
      <c r="O112" s="205"/>
      <c r="P112" s="205"/>
      <c r="Q112" s="205"/>
      <c r="R112" s="924"/>
      <c r="S112" s="205"/>
      <c r="T112" s="349"/>
      <c r="U112" s="349"/>
      <c r="V112" s="349"/>
      <c r="W112" s="349"/>
      <c r="X112" s="349"/>
      <c r="Y112" s="349"/>
      <c r="Z112" s="349"/>
      <c r="AA112" s="349"/>
      <c r="AB112" s="349"/>
      <c r="AC112" s="349"/>
      <c r="AD112" s="349"/>
      <c r="AE112" s="349"/>
      <c r="AF112" s="349"/>
    </row>
    <row r="113" spans="1:32" s="80" customFormat="1" x14ac:dyDescent="0.2">
      <c r="A113" s="298"/>
      <c r="B113" s="74"/>
      <c r="C113" s="60"/>
      <c r="D113" s="11"/>
      <c r="E113" s="10"/>
      <c r="F113" s="10"/>
      <c r="G113" s="11"/>
      <c r="H113" s="241"/>
      <c r="I113" s="10"/>
      <c r="J113" s="11"/>
      <c r="K113" s="10"/>
      <c r="L113" s="595"/>
      <c r="M113" s="70"/>
      <c r="N113" s="205"/>
      <c r="O113" s="205"/>
      <c r="P113" s="205"/>
      <c r="Q113" s="925"/>
      <c r="R113" s="348"/>
      <c r="S113" s="205"/>
      <c r="T113" s="349"/>
      <c r="U113" s="349"/>
      <c r="V113" s="349"/>
      <c r="W113" s="349"/>
      <c r="X113" s="349"/>
      <c r="Y113" s="349"/>
      <c r="Z113" s="349"/>
      <c r="AA113" s="349"/>
      <c r="AB113" s="349"/>
      <c r="AC113" s="349"/>
      <c r="AD113" s="349"/>
      <c r="AE113" s="349"/>
      <c r="AF113" s="349"/>
    </row>
    <row r="114" spans="1:32" s="80" customFormat="1" x14ac:dyDescent="0.2">
      <c r="A114" s="298"/>
      <c r="B114" s="74"/>
      <c r="C114" s="60"/>
      <c r="D114" s="11"/>
      <c r="E114" s="10"/>
      <c r="F114" s="10"/>
      <c r="G114" s="11"/>
      <c r="H114" s="241"/>
      <c r="I114" s="10"/>
      <c r="J114" s="11"/>
      <c r="K114" s="10"/>
      <c r="L114" s="595"/>
      <c r="M114" s="70"/>
      <c r="N114" s="205"/>
      <c r="O114" s="205"/>
      <c r="P114" s="205"/>
      <c r="Q114" s="925"/>
      <c r="R114" s="348"/>
      <c r="S114" s="205"/>
      <c r="T114" s="349"/>
      <c r="U114" s="349"/>
      <c r="V114" s="349"/>
      <c r="W114" s="349"/>
      <c r="X114" s="349"/>
      <c r="Y114" s="349"/>
      <c r="Z114" s="349"/>
      <c r="AA114" s="349"/>
      <c r="AB114" s="349"/>
      <c r="AC114" s="349"/>
      <c r="AD114" s="349"/>
      <c r="AE114" s="349"/>
      <c r="AF114" s="349"/>
    </row>
    <row r="115" spans="1:32" x14ac:dyDescent="0.2">
      <c r="B115" s="74"/>
      <c r="C115" s="60"/>
      <c r="E115" s="10"/>
      <c r="G115" s="11"/>
      <c r="H115" s="241"/>
      <c r="I115" s="10"/>
      <c r="J115" s="11"/>
      <c r="K115" s="10"/>
      <c r="L115" s="595"/>
      <c r="M115" s="70"/>
      <c r="N115" s="204"/>
      <c r="O115" s="204"/>
      <c r="P115" s="204"/>
      <c r="Q115" s="300"/>
      <c r="R115" s="301"/>
      <c r="S115" s="204"/>
      <c r="T115" s="204"/>
      <c r="AA115" s="299"/>
    </row>
    <row r="116" spans="1:32" x14ac:dyDescent="0.2">
      <c r="N116" s="204"/>
      <c r="O116" s="204"/>
      <c r="P116" s="204"/>
      <c r="Q116" s="300"/>
      <c r="R116" s="301"/>
      <c r="S116" s="204"/>
      <c r="T116" s="204"/>
      <c r="AA116" s="299"/>
    </row>
    <row r="117" spans="1:32" x14ac:dyDescent="0.2">
      <c r="N117" s="204"/>
      <c r="O117" s="204"/>
      <c r="P117" s="204"/>
      <c r="Q117" s="300"/>
      <c r="R117" s="301"/>
      <c r="S117" s="204"/>
      <c r="T117" s="204"/>
      <c r="AA117" s="299"/>
    </row>
    <row r="118" spans="1:32" x14ac:dyDescent="0.2">
      <c r="A118" s="298" t="s">
        <v>579</v>
      </c>
      <c r="N118" s="204"/>
      <c r="O118" s="204"/>
      <c r="P118" s="204"/>
      <c r="Q118" s="300"/>
      <c r="R118" s="301"/>
      <c r="S118" s="204"/>
      <c r="T118" s="204"/>
      <c r="AA118" s="299"/>
    </row>
  </sheetData>
  <mergeCells count="14">
    <mergeCell ref="C90:M90"/>
    <mergeCell ref="B13:G13"/>
    <mergeCell ref="S12:AB12"/>
    <mergeCell ref="I13:M13"/>
    <mergeCell ref="N13:R13"/>
    <mergeCell ref="S13:W13"/>
    <mergeCell ref="X13:AB13"/>
    <mergeCell ref="C86:G86"/>
    <mergeCell ref="C87:G87"/>
    <mergeCell ref="A3:G3"/>
    <mergeCell ref="B4:G4"/>
    <mergeCell ref="A1:G1"/>
    <mergeCell ref="A2:G2"/>
    <mergeCell ref="I12:R12"/>
  </mergeCells>
  <printOptions horizontalCentered="1"/>
  <pageMargins left="0.74803149606299213" right="0.39370078740157483" top="0.74803149606299213" bottom="4.1338582677165361" header="0.51181102362204722" footer="3.5433070866141736"/>
  <pageSetup paperSize="9" scale="98" firstPageNumber="37" orientation="portrait" blackAndWhite="1" useFirstPageNumber="1" r:id="rId1"/>
  <headerFooter alignWithMargins="0">
    <oddHeader xml:space="preserve">&amp;C   </oddHeader>
    <oddFooter>&amp;C&amp;"Times New Roman,Bold" &amp;P</oddFooter>
  </headerFooter>
  <rowBreaks count="2" manualBreakCount="2">
    <brk id="40" max="7" man="1"/>
    <brk id="63" max="7" man="1"/>
  </rowBreaks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1" transitionEvaluation="1">
    <tabColor rgb="FF92D050"/>
  </sheetPr>
  <dimension ref="A1:AG239"/>
  <sheetViews>
    <sheetView view="pageBreakPreview" topLeftCell="A31" zoomScaleNormal="160" zoomScaleSheetLayoutView="100" workbookViewId="0">
      <selection activeCell="C118" sqref="C118:I131"/>
    </sheetView>
  </sheetViews>
  <sheetFormatPr defaultColWidth="11" defaultRowHeight="12.75" x14ac:dyDescent="0.2"/>
  <cols>
    <col min="1" max="1" width="8.5703125" style="771" customWidth="1"/>
    <col min="2" max="2" width="8.7109375" style="469" customWidth="1"/>
    <col min="3" max="3" width="37.85546875" style="745" customWidth="1"/>
    <col min="4" max="4" width="10.5703125" style="494" customWidth="1"/>
    <col min="5" max="5" width="9.42578125" style="494" customWidth="1"/>
    <col min="6" max="6" width="10" style="487" customWidth="1"/>
    <col min="7" max="7" width="8.5703125" style="487" customWidth="1"/>
    <col min="8" max="8" width="3.85546875" style="487" customWidth="1"/>
    <col min="9" max="9" width="8.5703125" style="487" customWidth="1"/>
    <col min="10" max="10" width="8.42578125" style="487" customWidth="1"/>
    <col min="11" max="11" width="8.5703125" style="494" customWidth="1"/>
    <col min="12" max="12" width="9.140625" style="494" customWidth="1"/>
    <col min="13" max="13" width="11.7109375" style="494" customWidth="1"/>
    <col min="14" max="14" width="5.28515625" style="499" customWidth="1"/>
    <col min="15" max="15" width="11.28515625" style="926" customWidth="1"/>
    <col min="16" max="16" width="9.140625" style="499" customWidth="1"/>
    <col min="17" max="17" width="5" style="499" customWidth="1"/>
    <col min="18" max="18" width="14.42578125" style="500" customWidth="1"/>
    <col min="19" max="19" width="6.85546875" style="499" customWidth="1"/>
    <col min="20" max="21" width="6.140625" style="499" customWidth="1"/>
    <col min="22" max="22" width="3.85546875" style="499" customWidth="1"/>
    <col min="23" max="23" width="11.7109375" style="499" customWidth="1"/>
    <col min="24" max="24" width="5" style="499" customWidth="1"/>
    <col min="25" max="25" width="6.85546875" style="499" customWidth="1"/>
    <col min="26" max="26" width="6" style="499" customWidth="1"/>
    <col min="27" max="27" width="7.42578125" style="499" customWidth="1"/>
    <col min="28" max="28" width="13.85546875" style="499" customWidth="1"/>
    <col min="29" max="33" width="11" style="499"/>
    <col min="34" max="16384" width="11" style="487"/>
  </cols>
  <sheetData>
    <row r="1" spans="1:33" ht="13.35" customHeight="1" x14ac:dyDescent="0.2">
      <c r="A1" s="2074" t="s">
        <v>22</v>
      </c>
      <c r="B1" s="2074"/>
      <c r="C1" s="2074"/>
      <c r="D1" s="2074"/>
      <c r="E1" s="2074"/>
      <c r="F1" s="2074"/>
      <c r="G1" s="2074"/>
      <c r="H1" s="1919"/>
      <c r="I1" s="1378"/>
      <c r="J1" s="1378"/>
      <c r="K1" s="1386"/>
      <c r="L1" s="1386"/>
      <c r="M1" s="1386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  <c r="Z1" s="487"/>
      <c r="AA1" s="487"/>
      <c r="AB1" s="487"/>
      <c r="AC1" s="487"/>
      <c r="AD1" s="487"/>
      <c r="AE1" s="487"/>
      <c r="AF1" s="487"/>
      <c r="AG1" s="487"/>
    </row>
    <row r="2" spans="1:33" ht="13.35" customHeight="1" x14ac:dyDescent="0.2">
      <c r="A2" s="2074" t="s">
        <v>23</v>
      </c>
      <c r="B2" s="2074"/>
      <c r="C2" s="2074"/>
      <c r="D2" s="2074"/>
      <c r="E2" s="2074"/>
      <c r="F2" s="2074"/>
      <c r="G2" s="2074"/>
      <c r="H2" s="1919"/>
      <c r="I2" s="1378"/>
      <c r="J2" s="1378"/>
      <c r="K2" s="1386"/>
      <c r="L2" s="1386"/>
      <c r="M2" s="1386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  <c r="Y2" s="487"/>
      <c r="Z2" s="487"/>
      <c r="AA2" s="487"/>
      <c r="AB2" s="487"/>
      <c r="AC2" s="487"/>
      <c r="AD2" s="487"/>
      <c r="AE2" s="487"/>
      <c r="AF2" s="487"/>
      <c r="AG2" s="487"/>
    </row>
    <row r="3" spans="1:33" ht="13.35" customHeight="1" x14ac:dyDescent="0.2">
      <c r="A3" s="2075" t="s">
        <v>593</v>
      </c>
      <c r="B3" s="2075"/>
      <c r="C3" s="2075"/>
      <c r="D3" s="2075"/>
      <c r="E3" s="2075"/>
      <c r="F3" s="2075"/>
      <c r="G3" s="2075"/>
      <c r="H3" s="1920"/>
      <c r="I3" s="1386"/>
      <c r="J3" s="1386"/>
      <c r="K3" s="1386"/>
      <c r="L3" s="1386"/>
      <c r="M3" s="1386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487"/>
      <c r="Z3" s="487"/>
      <c r="AA3" s="487"/>
      <c r="AB3" s="487"/>
      <c r="AC3" s="487"/>
      <c r="AD3" s="487"/>
      <c r="AE3" s="487"/>
      <c r="AF3" s="487"/>
      <c r="AG3" s="487"/>
    </row>
    <row r="4" spans="1:33" ht="6.6" customHeight="1" x14ac:dyDescent="0.25">
      <c r="A4" s="1424"/>
      <c r="B4" s="1425"/>
      <c r="C4" s="1425"/>
      <c r="D4" s="1425"/>
      <c r="E4" s="1425"/>
      <c r="F4" s="1425"/>
      <c r="G4" s="1425"/>
      <c r="H4" s="1425"/>
      <c r="I4" s="1386"/>
      <c r="J4" s="1386"/>
      <c r="K4" s="1386"/>
      <c r="L4" s="1386"/>
      <c r="M4" s="1386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  <c r="AA4" s="487"/>
      <c r="AB4" s="487"/>
      <c r="AC4" s="487"/>
      <c r="AD4" s="487"/>
      <c r="AE4" s="487"/>
      <c r="AF4" s="487"/>
      <c r="AG4" s="487"/>
    </row>
    <row r="5" spans="1:33" ht="13.35" customHeight="1" x14ac:dyDescent="0.2">
      <c r="A5" s="1424"/>
      <c r="B5" s="714"/>
      <c r="C5" s="714"/>
      <c r="D5" s="1426"/>
      <c r="E5" s="1427" t="s">
        <v>7</v>
      </c>
      <c r="F5" s="1427" t="s">
        <v>8</v>
      </c>
      <c r="G5" s="1427" t="s">
        <v>121</v>
      </c>
      <c r="H5" s="785"/>
      <c r="I5" s="1386"/>
      <c r="J5" s="1386"/>
      <c r="K5" s="1386"/>
      <c r="L5" s="1386"/>
      <c r="M5" s="1386"/>
    </row>
    <row r="6" spans="1:33" ht="13.35" customHeight="1" x14ac:dyDescent="0.2">
      <c r="A6" s="1424"/>
      <c r="B6" s="1428" t="s">
        <v>9</v>
      </c>
      <c r="C6" s="714" t="s">
        <v>10</v>
      </c>
      <c r="D6" s="760" t="s">
        <v>61</v>
      </c>
      <c r="E6" s="784">
        <v>1979464</v>
      </c>
      <c r="F6" s="784">
        <v>1320908</v>
      </c>
      <c r="G6" s="784">
        <f>SUM(E6:F6)</f>
        <v>3300372</v>
      </c>
      <c r="H6" s="784"/>
      <c r="I6" s="1189"/>
      <c r="J6" s="1189"/>
      <c r="K6" s="1189"/>
      <c r="L6" s="1189"/>
      <c r="M6" s="1386"/>
    </row>
    <row r="7" spans="1:33" ht="12.6" customHeight="1" x14ac:dyDescent="0.2">
      <c r="A7" s="1424"/>
      <c r="B7" s="1428" t="s">
        <v>11</v>
      </c>
      <c r="C7" s="1429" t="s">
        <v>12</v>
      </c>
      <c r="D7" s="1430"/>
      <c r="E7" s="785"/>
      <c r="F7" s="785"/>
      <c r="G7" s="785"/>
      <c r="H7" s="785"/>
      <c r="I7" s="1189"/>
      <c r="J7" s="1189"/>
      <c r="K7" s="1189"/>
      <c r="L7" s="1189"/>
      <c r="M7" s="1386"/>
    </row>
    <row r="8" spans="1:33" x14ac:dyDescent="0.2">
      <c r="A8" s="1424"/>
      <c r="B8" s="1428"/>
      <c r="C8" s="1429" t="s">
        <v>118</v>
      </c>
      <c r="D8" s="1430" t="s">
        <v>61</v>
      </c>
      <c r="E8" s="785">
        <f>G43</f>
        <v>87330</v>
      </c>
      <c r="F8" s="1431">
        <f>G109</f>
        <v>160098</v>
      </c>
      <c r="G8" s="785">
        <f>SUM(E8:F8)</f>
        <v>247428</v>
      </c>
      <c r="H8" s="785"/>
      <c r="I8" s="1189"/>
      <c r="J8" s="1189"/>
      <c r="K8" s="1189"/>
      <c r="L8" s="1189"/>
      <c r="M8" s="1386"/>
    </row>
    <row r="9" spans="1:33" ht="14.45" customHeight="1" x14ac:dyDescent="0.2">
      <c r="A9" s="1424"/>
      <c r="B9" s="1432" t="s">
        <v>60</v>
      </c>
      <c r="C9" s="1872" t="s">
        <v>26</v>
      </c>
      <c r="D9" s="1433" t="s">
        <v>61</v>
      </c>
      <c r="E9" s="1434">
        <f>SUM(E6:E8)</f>
        <v>2066794</v>
      </c>
      <c r="F9" s="1434">
        <f>SUM(F6:F8)</f>
        <v>1481006</v>
      </c>
      <c r="G9" s="1434">
        <f>SUM(E9:F9)</f>
        <v>3547800</v>
      </c>
      <c r="H9" s="784"/>
      <c r="I9" s="492"/>
      <c r="J9" s="492"/>
      <c r="K9" s="492"/>
      <c r="L9" s="492"/>
      <c r="M9" s="492"/>
    </row>
    <row r="10" spans="1:33" ht="9.6" customHeight="1" x14ac:dyDescent="0.2">
      <c r="A10" s="1424"/>
      <c r="B10" s="1428"/>
      <c r="C10" s="714"/>
      <c r="D10" s="783"/>
      <c r="E10" s="783"/>
      <c r="F10" s="760"/>
      <c r="G10" s="783"/>
      <c r="H10" s="783"/>
      <c r="I10" s="492"/>
      <c r="J10" s="492"/>
      <c r="K10" s="492"/>
      <c r="L10" s="492"/>
      <c r="M10" s="492"/>
    </row>
    <row r="11" spans="1:33" ht="13.35" customHeight="1" x14ac:dyDescent="0.2">
      <c r="A11" s="1424"/>
      <c r="B11" s="1428" t="s">
        <v>27</v>
      </c>
      <c r="C11" s="714" t="s">
        <v>28</v>
      </c>
      <c r="D11" s="714"/>
      <c r="E11" s="714"/>
      <c r="F11" s="1435"/>
      <c r="G11" s="714"/>
      <c r="H11" s="714"/>
      <c r="I11" s="492"/>
      <c r="J11" s="492"/>
      <c r="K11" s="492"/>
      <c r="L11" s="492"/>
      <c r="M11" s="492"/>
    </row>
    <row r="12" spans="1:33" s="417" customFormat="1" ht="12" customHeight="1" x14ac:dyDescent="0.2">
      <c r="A12" s="784"/>
      <c r="B12" s="1436"/>
      <c r="C12" s="1436"/>
      <c r="D12" s="1436"/>
      <c r="E12" s="1436"/>
      <c r="F12" s="1436"/>
      <c r="G12" s="1436"/>
      <c r="H12" s="1436"/>
      <c r="I12" s="2030"/>
      <c r="J12" s="2030"/>
      <c r="K12" s="2030"/>
      <c r="L12" s="2030"/>
      <c r="M12" s="2035"/>
      <c r="N12" s="2030"/>
      <c r="O12" s="2030"/>
      <c r="P12" s="2030"/>
      <c r="Q12" s="2030"/>
      <c r="R12" s="2030"/>
      <c r="S12" s="2030"/>
      <c r="T12" s="2030"/>
      <c r="U12" s="2030"/>
      <c r="V12" s="2030"/>
      <c r="W12" s="2030"/>
      <c r="X12" s="2031"/>
      <c r="Y12" s="2031"/>
      <c r="Z12" s="2031"/>
      <c r="AA12" s="2031"/>
      <c r="AB12" s="2031"/>
    </row>
    <row r="13" spans="1:33" s="417" customFormat="1" ht="13.5" thickBot="1" x14ac:dyDescent="0.25">
      <c r="A13" s="1437"/>
      <c r="B13" s="1438"/>
      <c r="C13" s="1438"/>
      <c r="D13" s="1438"/>
      <c r="E13" s="1438"/>
      <c r="F13" s="1438"/>
      <c r="G13" s="1438" t="s">
        <v>112</v>
      </c>
      <c r="H13" s="1436"/>
      <c r="I13" s="2032"/>
      <c r="J13" s="2032"/>
      <c r="K13" s="2032"/>
      <c r="L13" s="2032"/>
      <c r="M13" s="2033"/>
      <c r="N13" s="2032"/>
      <c r="O13" s="2032"/>
      <c r="P13" s="2032"/>
      <c r="Q13" s="2032"/>
      <c r="R13" s="2032"/>
      <c r="S13" s="2032"/>
      <c r="T13" s="2032"/>
      <c r="U13" s="2032"/>
      <c r="V13" s="2032"/>
      <c r="W13" s="2032"/>
      <c r="X13" s="2034"/>
      <c r="Y13" s="2034"/>
      <c r="Z13" s="2034"/>
      <c r="AA13" s="2034"/>
      <c r="AB13" s="2034"/>
    </row>
    <row r="14" spans="1:33" s="417" customFormat="1" ht="14.25" thickTop="1" thickBot="1" x14ac:dyDescent="0.25">
      <c r="A14" s="1437"/>
      <c r="B14" s="1439"/>
      <c r="C14" s="1439" t="s">
        <v>29</v>
      </c>
      <c r="D14" s="1439"/>
      <c r="E14" s="1439" t="s">
        <v>62</v>
      </c>
      <c r="F14" s="1439" t="s">
        <v>123</v>
      </c>
      <c r="G14" s="1440" t="s">
        <v>121</v>
      </c>
      <c r="H14" s="785"/>
      <c r="I14" s="421"/>
      <c r="J14" s="421"/>
      <c r="K14" s="421"/>
      <c r="L14" s="421"/>
      <c r="M14" s="420"/>
      <c r="N14" s="421"/>
      <c r="O14" s="421"/>
      <c r="P14" s="421"/>
      <c r="Q14" s="421"/>
      <c r="R14" s="420"/>
      <c r="S14" s="421"/>
      <c r="T14" s="421"/>
      <c r="U14" s="421"/>
      <c r="V14" s="421"/>
      <c r="W14" s="420"/>
      <c r="X14" s="422"/>
      <c r="Y14" s="422"/>
      <c r="Z14" s="422"/>
      <c r="AA14" s="422"/>
      <c r="AB14" s="423"/>
    </row>
    <row r="15" spans="1:33" ht="13.9" customHeight="1" thickTop="1" x14ac:dyDescent="0.2">
      <c r="A15" s="1376"/>
      <c r="B15" s="746"/>
      <c r="C15" s="1797" t="s">
        <v>63</v>
      </c>
      <c r="D15" s="497"/>
      <c r="E15" s="497"/>
      <c r="F15" s="497"/>
      <c r="G15" s="497"/>
      <c r="H15" s="497"/>
      <c r="I15" s="499"/>
      <c r="J15" s="499"/>
      <c r="K15" s="499"/>
      <c r="L15" s="499"/>
      <c r="M15" s="926"/>
      <c r="O15" s="499"/>
      <c r="R15" s="499"/>
      <c r="AC15" s="487"/>
      <c r="AD15" s="487"/>
      <c r="AE15" s="487"/>
      <c r="AF15" s="487"/>
      <c r="AG15" s="487"/>
    </row>
    <row r="16" spans="1:33" ht="14.65" customHeight="1" x14ac:dyDescent="0.2">
      <c r="A16" s="1377" t="s">
        <v>64</v>
      </c>
      <c r="B16" s="733">
        <v>2215</v>
      </c>
      <c r="C16" s="734" t="s">
        <v>191</v>
      </c>
      <c r="D16" s="497"/>
      <c r="E16" s="497"/>
      <c r="F16" s="497"/>
      <c r="G16" s="497"/>
      <c r="H16" s="497"/>
      <c r="I16" s="499"/>
      <c r="J16" s="497"/>
      <c r="K16" s="499"/>
      <c r="L16" s="499"/>
      <c r="M16" s="926"/>
      <c r="O16" s="499"/>
      <c r="R16" s="499"/>
      <c r="AC16" s="487"/>
      <c r="AD16" s="487"/>
      <c r="AE16" s="487"/>
      <c r="AF16" s="487"/>
      <c r="AG16" s="487"/>
    </row>
    <row r="17" spans="1:33" ht="13.9" customHeight="1" x14ac:dyDescent="0.2">
      <c r="A17" s="1377"/>
      <c r="B17" s="759">
        <v>2</v>
      </c>
      <c r="C17" s="736" t="s">
        <v>390</v>
      </c>
      <c r="D17" s="497"/>
      <c r="E17" s="439"/>
      <c r="F17" s="497"/>
      <c r="G17" s="497"/>
      <c r="H17" s="497"/>
      <c r="I17" s="499"/>
      <c r="J17" s="497"/>
      <c r="K17" s="499"/>
      <c r="L17" s="499"/>
      <c r="M17" s="926"/>
      <c r="O17" s="499"/>
      <c r="R17" s="499"/>
      <c r="X17" s="487"/>
      <c r="Y17" s="487"/>
      <c r="Z17" s="487"/>
      <c r="AA17" s="487"/>
      <c r="AB17" s="487"/>
      <c r="AC17" s="487"/>
      <c r="AD17" s="487"/>
      <c r="AE17" s="487"/>
      <c r="AF17" s="487"/>
      <c r="AG17" s="487"/>
    </row>
    <row r="18" spans="1:33" ht="12.6" customHeight="1" x14ac:dyDescent="0.2">
      <c r="A18" s="1377"/>
      <c r="B18" s="731">
        <v>2.105</v>
      </c>
      <c r="C18" s="736" t="s">
        <v>459</v>
      </c>
      <c r="D18" s="497"/>
      <c r="E18" s="439"/>
      <c r="F18" s="497"/>
      <c r="G18" s="497"/>
      <c r="H18" s="497"/>
      <c r="I18" s="499"/>
      <c r="J18" s="497"/>
      <c r="K18" s="499"/>
      <c r="L18" s="499"/>
      <c r="M18" s="926"/>
      <c r="O18" s="499"/>
      <c r="R18" s="499"/>
      <c r="X18" s="487"/>
      <c r="Y18" s="487"/>
      <c r="Z18" s="487"/>
      <c r="AA18" s="487"/>
      <c r="AB18" s="487"/>
      <c r="AC18" s="487"/>
      <c r="AD18" s="487"/>
      <c r="AE18" s="487"/>
      <c r="AF18" s="487"/>
      <c r="AG18" s="487"/>
    </row>
    <row r="19" spans="1:33" ht="13.9" customHeight="1" x14ac:dyDescent="0.2">
      <c r="A19" s="1377"/>
      <c r="B19" s="759">
        <v>81</v>
      </c>
      <c r="C19" s="736" t="s">
        <v>460</v>
      </c>
      <c r="D19" s="444"/>
      <c r="E19" s="439"/>
      <c r="F19" s="444"/>
      <c r="G19" s="940"/>
      <c r="H19" s="940"/>
      <c r="I19" s="499"/>
      <c r="J19" s="497"/>
      <c r="K19" s="738"/>
      <c r="L19" s="499"/>
      <c r="M19" s="500"/>
      <c r="O19" s="499"/>
      <c r="R19" s="499"/>
      <c r="X19" s="487"/>
      <c r="Y19" s="487"/>
      <c r="Z19" s="487"/>
      <c r="AA19" s="487"/>
      <c r="AB19" s="487"/>
      <c r="AC19" s="487"/>
      <c r="AD19" s="487"/>
      <c r="AE19" s="487"/>
      <c r="AF19" s="487"/>
      <c r="AG19" s="487"/>
    </row>
    <row r="20" spans="1:33" ht="25.5" x14ac:dyDescent="0.2">
      <c r="A20" s="1377"/>
      <c r="B20" s="737" t="s">
        <v>312</v>
      </c>
      <c r="C20" s="736" t="s">
        <v>461</v>
      </c>
      <c r="D20" s="444"/>
      <c r="E20" s="439">
        <v>50000</v>
      </c>
      <c r="F20" s="688">
        <v>0</v>
      </c>
      <c r="G20" s="439">
        <f>SUM(E20:F20)</f>
        <v>50000</v>
      </c>
      <c r="H20" s="439"/>
      <c r="I20" s="798"/>
      <c r="J20" s="928"/>
      <c r="K20" s="928"/>
      <c r="L20" s="798"/>
      <c r="M20" s="939"/>
      <c r="O20" s="499"/>
      <c r="R20" s="499"/>
      <c r="X20" s="487"/>
      <c r="Y20" s="487"/>
      <c r="Z20" s="487"/>
      <c r="AA20" s="487"/>
      <c r="AB20" s="487"/>
      <c r="AC20" s="487"/>
      <c r="AD20" s="487"/>
      <c r="AE20" s="487"/>
      <c r="AF20" s="487"/>
      <c r="AG20" s="487"/>
    </row>
    <row r="21" spans="1:33" ht="13.9" customHeight="1" x14ac:dyDescent="0.2">
      <c r="A21" s="1377"/>
      <c r="B21" s="737" t="s">
        <v>463</v>
      </c>
      <c r="C21" s="736" t="s">
        <v>464</v>
      </c>
      <c r="D21" s="444"/>
      <c r="E21" s="439">
        <v>2441</v>
      </c>
      <c r="F21" s="688">
        <v>0</v>
      </c>
      <c r="G21" s="439">
        <f>SUM(E21:F21)</f>
        <v>2441</v>
      </c>
      <c r="H21" s="439"/>
      <c r="I21" s="499"/>
      <c r="J21" s="931"/>
      <c r="K21" s="931"/>
      <c r="L21" s="499"/>
      <c r="M21" s="500"/>
      <c r="O21" s="499"/>
      <c r="R21" s="499"/>
      <c r="X21" s="487"/>
      <c r="Y21" s="487"/>
      <c r="Z21" s="487"/>
      <c r="AA21" s="487"/>
      <c r="AB21" s="487"/>
      <c r="AC21" s="487"/>
      <c r="AD21" s="487"/>
      <c r="AE21" s="487"/>
      <c r="AF21" s="487"/>
      <c r="AG21" s="487"/>
    </row>
    <row r="22" spans="1:33" ht="13.9" customHeight="1" x14ac:dyDescent="0.2">
      <c r="A22" s="1377" t="s">
        <v>60</v>
      </c>
      <c r="B22" s="759">
        <v>81</v>
      </c>
      <c r="C22" s="736" t="s">
        <v>460</v>
      </c>
      <c r="D22" s="444"/>
      <c r="E22" s="438">
        <f t="shared" ref="E22:G22" si="0">E21+E20</f>
        <v>52441</v>
      </c>
      <c r="F22" s="1658">
        <f t="shared" si="0"/>
        <v>0</v>
      </c>
      <c r="G22" s="438">
        <f t="shared" si="0"/>
        <v>52441</v>
      </c>
      <c r="H22" s="439"/>
      <c r="I22" s="499"/>
      <c r="J22" s="497"/>
      <c r="K22" s="738"/>
      <c r="L22" s="499"/>
      <c r="M22" s="500"/>
      <c r="O22" s="499"/>
      <c r="R22" s="499"/>
      <c r="AC22" s="487"/>
      <c r="AD22" s="487"/>
      <c r="AE22" s="487"/>
      <c r="AF22" s="487"/>
      <c r="AG22" s="487"/>
    </row>
    <row r="23" spans="1:33" ht="13.9" customHeight="1" x14ac:dyDescent="0.2">
      <c r="A23" s="1377" t="s">
        <v>60</v>
      </c>
      <c r="B23" s="731">
        <v>2.105</v>
      </c>
      <c r="C23" s="736" t="s">
        <v>459</v>
      </c>
      <c r="D23" s="444"/>
      <c r="E23" s="438">
        <f>E22</f>
        <v>52441</v>
      </c>
      <c r="F23" s="1286">
        <f t="shared" ref="F23:G24" si="1">F22</f>
        <v>0</v>
      </c>
      <c r="G23" s="438">
        <f t="shared" si="1"/>
        <v>52441</v>
      </c>
      <c r="H23" s="439"/>
      <c r="I23" s="499"/>
      <c r="J23" s="497"/>
      <c r="K23" s="499"/>
      <c r="L23" s="499"/>
      <c r="M23" s="926"/>
      <c r="O23" s="499"/>
      <c r="R23" s="499"/>
      <c r="AC23" s="487"/>
      <c r="AD23" s="487"/>
      <c r="AE23" s="487"/>
      <c r="AF23" s="487"/>
      <c r="AG23" s="487"/>
    </row>
    <row r="24" spans="1:33" ht="13.9" customHeight="1" x14ac:dyDescent="0.2">
      <c r="A24" s="1377" t="s">
        <v>60</v>
      </c>
      <c r="B24" s="733">
        <v>2215</v>
      </c>
      <c r="C24" s="734" t="s">
        <v>191</v>
      </c>
      <c r="D24" s="439"/>
      <c r="E24" s="438">
        <f>E23</f>
        <v>52441</v>
      </c>
      <c r="F24" s="1286">
        <f t="shared" si="1"/>
        <v>0</v>
      </c>
      <c r="G24" s="438">
        <f t="shared" si="1"/>
        <v>52441</v>
      </c>
      <c r="H24" s="439"/>
      <c r="I24" s="499"/>
      <c r="J24" s="497"/>
      <c r="K24" s="499"/>
      <c r="L24" s="499"/>
      <c r="M24" s="926"/>
      <c r="O24" s="499"/>
      <c r="R24" s="499"/>
      <c r="AC24" s="487"/>
      <c r="AD24" s="487"/>
      <c r="AE24" s="487"/>
      <c r="AF24" s="487"/>
      <c r="AG24" s="487"/>
    </row>
    <row r="25" spans="1:33" ht="10.15" customHeight="1" x14ac:dyDescent="0.2">
      <c r="A25" s="1377"/>
      <c r="B25" s="864"/>
      <c r="C25" s="865"/>
      <c r="D25" s="497"/>
      <c r="E25" s="497"/>
      <c r="F25" s="497"/>
      <c r="G25" s="497"/>
      <c r="H25" s="497"/>
      <c r="I25" s="499"/>
      <c r="J25" s="497"/>
      <c r="K25" s="499"/>
      <c r="L25" s="499"/>
      <c r="M25" s="926"/>
      <c r="O25" s="499"/>
      <c r="R25" s="499"/>
      <c r="AC25" s="487"/>
      <c r="AD25" s="487"/>
      <c r="AE25" s="487"/>
      <c r="AF25" s="487"/>
      <c r="AG25" s="487"/>
    </row>
    <row r="26" spans="1:33" ht="13.9" customHeight="1" x14ac:dyDescent="0.2">
      <c r="A26" s="1377" t="s">
        <v>64</v>
      </c>
      <c r="B26" s="733">
        <v>2505</v>
      </c>
      <c r="C26" s="734" t="s">
        <v>465</v>
      </c>
      <c r="D26" s="490"/>
      <c r="E26" s="501"/>
      <c r="F26" s="501"/>
      <c r="G26" s="501"/>
      <c r="H26" s="501"/>
      <c r="I26" s="499"/>
      <c r="J26" s="490"/>
      <c r="K26" s="499"/>
      <c r="L26" s="499"/>
      <c r="M26" s="926"/>
      <c r="O26" s="499"/>
      <c r="R26" s="499"/>
      <c r="X26" s="487"/>
      <c r="Y26" s="487"/>
      <c r="Z26" s="487"/>
      <c r="AA26" s="487"/>
      <c r="AB26" s="487"/>
      <c r="AC26" s="487"/>
      <c r="AD26" s="487"/>
      <c r="AE26" s="487"/>
      <c r="AF26" s="487"/>
      <c r="AG26" s="487"/>
    </row>
    <row r="27" spans="1:33" ht="13.9" customHeight="1" x14ac:dyDescent="0.2">
      <c r="A27" s="1377"/>
      <c r="B27" s="759">
        <v>1</v>
      </c>
      <c r="C27" s="736" t="s">
        <v>466</v>
      </c>
      <c r="D27" s="490"/>
      <c r="E27" s="501"/>
      <c r="F27" s="501"/>
      <c r="G27" s="501"/>
      <c r="H27" s="501"/>
      <c r="I27" s="499"/>
      <c r="J27" s="490"/>
      <c r="K27" s="499"/>
      <c r="L27" s="499"/>
      <c r="M27" s="926"/>
      <c r="O27" s="499"/>
      <c r="R27" s="499"/>
      <c r="X27" s="487"/>
      <c r="Y27" s="487"/>
      <c r="Z27" s="487"/>
      <c r="AA27" s="487"/>
      <c r="AB27" s="487"/>
      <c r="AC27" s="487"/>
      <c r="AD27" s="487"/>
      <c r="AE27" s="487"/>
      <c r="AF27" s="487"/>
      <c r="AG27" s="487"/>
    </row>
    <row r="28" spans="1:33" ht="13.9" customHeight="1" x14ac:dyDescent="0.2">
      <c r="A28" s="1377"/>
      <c r="B28" s="868">
        <v>1.702</v>
      </c>
      <c r="C28" s="734" t="s">
        <v>467</v>
      </c>
      <c r="D28" s="490"/>
      <c r="E28" s="501"/>
      <c r="F28" s="1362"/>
      <c r="G28" s="501"/>
      <c r="H28" s="501"/>
      <c r="I28" s="499"/>
      <c r="J28" s="490"/>
      <c r="K28" s="499"/>
      <c r="L28" s="499"/>
      <c r="M28" s="926"/>
      <c r="O28" s="499"/>
      <c r="R28" s="499"/>
      <c r="X28" s="487"/>
      <c r="Y28" s="487"/>
      <c r="Z28" s="487"/>
      <c r="AA28" s="487"/>
      <c r="AB28" s="487"/>
      <c r="AC28" s="487"/>
      <c r="AD28" s="487"/>
      <c r="AE28" s="487"/>
      <c r="AF28" s="487"/>
      <c r="AG28" s="487"/>
    </row>
    <row r="29" spans="1:33" ht="13.9" customHeight="1" x14ac:dyDescent="0.2">
      <c r="A29" s="1377"/>
      <c r="B29" s="719">
        <v>37</v>
      </c>
      <c r="C29" s="736" t="s">
        <v>468</v>
      </c>
      <c r="D29" s="444"/>
      <c r="E29" s="504"/>
      <c r="F29" s="1280"/>
      <c r="G29" s="439"/>
      <c r="H29" s="439"/>
      <c r="I29" s="499"/>
      <c r="J29" s="927"/>
      <c r="K29" s="738"/>
      <c r="L29" s="499"/>
      <c r="M29" s="500"/>
      <c r="N29" s="487"/>
      <c r="O29" s="487"/>
      <c r="P29" s="487"/>
      <c r="Q29" s="487"/>
      <c r="R29" s="487"/>
      <c r="S29" s="487"/>
      <c r="T29" s="487"/>
      <c r="U29" s="487"/>
      <c r="V29" s="487"/>
      <c r="W29" s="487"/>
      <c r="X29" s="487"/>
      <c r="Y29" s="487"/>
      <c r="Z29" s="487"/>
      <c r="AA29" s="487"/>
      <c r="AB29" s="487"/>
      <c r="AC29" s="487"/>
      <c r="AD29" s="487"/>
      <c r="AE29" s="487"/>
      <c r="AF29" s="487"/>
      <c r="AG29" s="487"/>
    </row>
    <row r="30" spans="1:33" ht="25.5" x14ac:dyDescent="0.2">
      <c r="A30" s="1377"/>
      <c r="B30" s="508" t="s">
        <v>469</v>
      </c>
      <c r="C30" s="736" t="s">
        <v>470</v>
      </c>
      <c r="D30" s="503"/>
      <c r="E30" s="504">
        <v>1589</v>
      </c>
      <c r="F30" s="1363"/>
      <c r="G30" s="504">
        <f>SUM(E30:F30)</f>
        <v>1589</v>
      </c>
      <c r="H30" s="504"/>
      <c r="I30" s="499"/>
      <c r="J30" s="931"/>
      <c r="K30" s="931"/>
      <c r="L30" s="499"/>
      <c r="M30" s="500"/>
      <c r="N30" s="487"/>
      <c r="O30" s="487"/>
      <c r="P30" s="487"/>
      <c r="Q30" s="487"/>
      <c r="R30" s="487"/>
      <c r="S30" s="487"/>
      <c r="T30" s="487"/>
      <c r="U30" s="487"/>
      <c r="V30" s="487"/>
      <c r="W30" s="487"/>
      <c r="X30" s="487"/>
      <c r="Y30" s="487"/>
      <c r="Z30" s="487"/>
      <c r="AA30" s="487"/>
      <c r="AB30" s="487"/>
      <c r="AC30" s="487"/>
      <c r="AD30" s="487"/>
      <c r="AE30" s="487"/>
      <c r="AF30" s="487"/>
      <c r="AG30" s="487"/>
    </row>
    <row r="31" spans="1:33" ht="13.9" customHeight="1" x14ac:dyDescent="0.2">
      <c r="A31" s="1377" t="s">
        <v>60</v>
      </c>
      <c r="B31" s="719">
        <v>37</v>
      </c>
      <c r="C31" s="736" t="s">
        <v>468</v>
      </c>
      <c r="D31" s="503"/>
      <c r="E31" s="684">
        <f>SUM(E30:E30)</f>
        <v>1589</v>
      </c>
      <c r="F31" s="1422">
        <f>SUM(F30:F30)</f>
        <v>0</v>
      </c>
      <c r="G31" s="684">
        <f>SUM(G30:G30)</f>
        <v>1589</v>
      </c>
      <c r="H31" s="504"/>
      <c r="I31" s="499"/>
      <c r="J31" s="927"/>
      <c r="K31" s="738"/>
      <c r="L31" s="499"/>
      <c r="M31" s="500"/>
      <c r="N31" s="487"/>
      <c r="O31" s="487"/>
      <c r="P31" s="487"/>
      <c r="Q31" s="487"/>
      <c r="R31" s="487"/>
      <c r="S31" s="487"/>
      <c r="T31" s="487"/>
      <c r="U31" s="487"/>
      <c r="V31" s="487"/>
      <c r="W31" s="487"/>
      <c r="X31" s="487"/>
      <c r="Y31" s="487"/>
      <c r="Z31" s="487"/>
      <c r="AA31" s="487"/>
      <c r="AB31" s="487"/>
      <c r="AC31" s="487"/>
      <c r="AD31" s="487"/>
      <c r="AE31" s="487"/>
      <c r="AF31" s="487"/>
      <c r="AG31" s="487"/>
    </row>
    <row r="32" spans="1:33" ht="13.9" customHeight="1" x14ac:dyDescent="0.2">
      <c r="A32" s="1377" t="s">
        <v>60</v>
      </c>
      <c r="B32" s="868">
        <v>1.702</v>
      </c>
      <c r="C32" s="734" t="s">
        <v>471</v>
      </c>
      <c r="D32" s="503"/>
      <c r="E32" s="516">
        <f t="shared" ref="E32:G33" si="2">E31</f>
        <v>1589</v>
      </c>
      <c r="F32" s="1453">
        <f t="shared" si="2"/>
        <v>0</v>
      </c>
      <c r="G32" s="516">
        <f t="shared" si="2"/>
        <v>1589</v>
      </c>
      <c r="H32" s="504"/>
      <c r="I32" s="499"/>
      <c r="J32" s="929"/>
      <c r="K32" s="499"/>
      <c r="L32" s="499"/>
      <c r="M32" s="926"/>
      <c r="N32" s="487"/>
      <c r="O32" s="487"/>
      <c r="P32" s="487"/>
      <c r="Q32" s="487"/>
      <c r="R32" s="487"/>
      <c r="S32" s="487"/>
      <c r="T32" s="487"/>
      <c r="U32" s="487"/>
      <c r="V32" s="487"/>
      <c r="W32" s="487"/>
      <c r="X32" s="487"/>
      <c r="Y32" s="487"/>
      <c r="Z32" s="487"/>
      <c r="AA32" s="487"/>
      <c r="AB32" s="487"/>
      <c r="AC32" s="487"/>
      <c r="AD32" s="487"/>
      <c r="AE32" s="487"/>
      <c r="AF32" s="487"/>
      <c r="AG32" s="487"/>
    </row>
    <row r="33" spans="1:33" ht="15" customHeight="1" x14ac:dyDescent="0.2">
      <c r="A33" s="1377" t="s">
        <v>60</v>
      </c>
      <c r="B33" s="759">
        <v>1</v>
      </c>
      <c r="C33" s="736" t="s">
        <v>466</v>
      </c>
      <c r="D33" s="503"/>
      <c r="E33" s="684">
        <f t="shared" si="2"/>
        <v>1589</v>
      </c>
      <c r="F33" s="1422">
        <f t="shared" si="2"/>
        <v>0</v>
      </c>
      <c r="G33" s="684">
        <f t="shared" si="2"/>
        <v>1589</v>
      </c>
      <c r="H33" s="504"/>
      <c r="I33" s="499"/>
      <c r="J33" s="929"/>
      <c r="K33" s="499"/>
      <c r="L33" s="499"/>
      <c r="M33" s="926"/>
      <c r="N33" s="487"/>
      <c r="O33" s="487"/>
      <c r="P33" s="487"/>
      <c r="Q33" s="487"/>
      <c r="R33" s="487"/>
      <c r="S33" s="487"/>
      <c r="T33" s="487"/>
      <c r="U33" s="487"/>
      <c r="V33" s="487"/>
      <c r="W33" s="487"/>
      <c r="X33" s="487"/>
      <c r="Y33" s="487"/>
      <c r="Z33" s="487"/>
      <c r="AA33" s="487"/>
      <c r="AB33" s="487"/>
      <c r="AC33" s="487"/>
      <c r="AD33" s="487"/>
      <c r="AE33" s="487"/>
      <c r="AF33" s="487"/>
      <c r="AG33" s="487"/>
    </row>
    <row r="34" spans="1:33" ht="8.4499999999999993" customHeight="1" x14ac:dyDescent="0.2">
      <c r="A34" s="1377"/>
      <c r="B34" s="759"/>
      <c r="C34" s="736"/>
      <c r="D34" s="503"/>
      <c r="E34" s="504"/>
      <c r="F34" s="1363"/>
      <c r="G34" s="503"/>
      <c r="H34" s="503"/>
      <c r="I34" s="499"/>
      <c r="J34" s="929"/>
      <c r="K34" s="499"/>
      <c r="L34" s="499"/>
      <c r="M34" s="926"/>
      <c r="N34" s="487"/>
      <c r="O34" s="487"/>
      <c r="P34" s="487"/>
      <c r="Q34" s="487"/>
      <c r="R34" s="487"/>
      <c r="S34" s="487"/>
      <c r="T34" s="487"/>
      <c r="U34" s="487"/>
      <c r="V34" s="487"/>
      <c r="W34" s="487"/>
      <c r="X34" s="487"/>
      <c r="Y34" s="487"/>
      <c r="Z34" s="487"/>
      <c r="AA34" s="487"/>
      <c r="AB34" s="487"/>
      <c r="AC34" s="487"/>
      <c r="AD34" s="487"/>
      <c r="AE34" s="487"/>
      <c r="AF34" s="487"/>
      <c r="AG34" s="487"/>
    </row>
    <row r="35" spans="1:33" ht="13.9" customHeight="1" x14ac:dyDescent="0.2">
      <c r="A35" s="1377"/>
      <c r="B35" s="759">
        <v>60</v>
      </c>
      <c r="C35" s="736" t="s">
        <v>350</v>
      </c>
      <c r="D35" s="497"/>
      <c r="E35" s="497"/>
      <c r="F35" s="1280"/>
      <c r="G35" s="497"/>
      <c r="H35" s="497"/>
      <c r="I35" s="499"/>
      <c r="J35" s="497"/>
      <c r="K35" s="499"/>
      <c r="L35" s="499"/>
      <c r="M35" s="926"/>
      <c r="N35" s="487"/>
      <c r="O35" s="487"/>
      <c r="P35" s="487"/>
      <c r="Q35" s="487"/>
      <c r="R35" s="487"/>
      <c r="S35" s="487"/>
      <c r="T35" s="487"/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</row>
    <row r="36" spans="1:33" ht="13.9" customHeight="1" x14ac:dyDescent="0.2">
      <c r="A36" s="1377"/>
      <c r="B36" s="868">
        <v>60.703000000000003</v>
      </c>
      <c r="C36" s="734" t="s">
        <v>472</v>
      </c>
      <c r="D36" s="490"/>
      <c r="E36" s="501"/>
      <c r="F36" s="1362"/>
      <c r="G36" s="501"/>
      <c r="H36" s="501"/>
      <c r="I36" s="499"/>
      <c r="J36" s="490"/>
      <c r="K36" s="499"/>
      <c r="L36" s="499"/>
      <c r="M36" s="926"/>
      <c r="N36" s="487"/>
      <c r="O36" s="487"/>
      <c r="P36" s="487"/>
      <c r="Q36" s="487"/>
      <c r="R36" s="487"/>
      <c r="S36" s="487"/>
      <c r="T36" s="487"/>
      <c r="U36" s="487"/>
      <c r="V36" s="487"/>
      <c r="W36" s="487"/>
      <c r="X36" s="487"/>
      <c r="Y36" s="487"/>
      <c r="Z36" s="487"/>
      <c r="AA36" s="487"/>
      <c r="AB36" s="487"/>
      <c r="AC36" s="487"/>
      <c r="AD36" s="487"/>
      <c r="AE36" s="487"/>
      <c r="AF36" s="487"/>
      <c r="AG36" s="487"/>
    </row>
    <row r="37" spans="1:33" ht="25.5" x14ac:dyDescent="0.2">
      <c r="A37" s="774"/>
      <c r="B37" s="1800">
        <v>34</v>
      </c>
      <c r="C37" s="1798" t="s">
        <v>473</v>
      </c>
      <c r="D37" s="452"/>
      <c r="E37" s="516"/>
      <c r="F37" s="1444"/>
      <c r="G37" s="451"/>
      <c r="H37" s="439"/>
      <c r="I37" s="499"/>
      <c r="J37" s="927"/>
      <c r="K37" s="499"/>
      <c r="L37" s="499"/>
      <c r="M37" s="500"/>
      <c r="N37" s="487"/>
      <c r="O37" s="487"/>
      <c r="P37" s="487"/>
      <c r="Q37" s="487"/>
      <c r="R37" s="487"/>
      <c r="S37" s="487"/>
      <c r="T37" s="487"/>
      <c r="U37" s="487"/>
      <c r="V37" s="487"/>
      <c r="W37" s="487"/>
      <c r="X37" s="487"/>
      <c r="Y37" s="487"/>
      <c r="Z37" s="487"/>
      <c r="AA37" s="487"/>
      <c r="AB37" s="487"/>
      <c r="AC37" s="487"/>
      <c r="AD37" s="487"/>
      <c r="AE37" s="487"/>
      <c r="AF37" s="487"/>
      <c r="AG37" s="487"/>
    </row>
    <row r="38" spans="1:33" ht="27" customHeight="1" x14ac:dyDescent="0.2">
      <c r="A38" s="1377"/>
      <c r="B38" s="737" t="s">
        <v>474</v>
      </c>
      <c r="C38" s="736" t="s">
        <v>475</v>
      </c>
      <c r="D38" s="503"/>
      <c r="E38" s="504">
        <v>33300</v>
      </c>
      <c r="F38" s="1363">
        <v>0</v>
      </c>
      <c r="G38" s="439">
        <f>SUM(E38:F38)</f>
        <v>33300</v>
      </c>
      <c r="H38" s="439"/>
      <c r="I38" s="499"/>
      <c r="J38" s="931"/>
      <c r="K38" s="738"/>
      <c r="L38" s="499"/>
      <c r="M38" s="500"/>
      <c r="N38" s="487"/>
      <c r="O38" s="487"/>
      <c r="P38" s="487"/>
      <c r="Q38" s="487"/>
      <c r="R38" s="487"/>
      <c r="S38" s="487"/>
      <c r="T38" s="487"/>
      <c r="U38" s="487"/>
      <c r="V38" s="487"/>
      <c r="W38" s="487"/>
      <c r="X38" s="487"/>
      <c r="Y38" s="487"/>
      <c r="Z38" s="487"/>
      <c r="AA38" s="487"/>
      <c r="AB38" s="487"/>
      <c r="AC38" s="487"/>
      <c r="AD38" s="487"/>
      <c r="AE38" s="487"/>
      <c r="AF38" s="487"/>
      <c r="AG38" s="487"/>
    </row>
    <row r="39" spans="1:33" ht="25.5" x14ac:dyDescent="0.2">
      <c r="A39" s="1377" t="s">
        <v>60</v>
      </c>
      <c r="B39" s="489">
        <v>34</v>
      </c>
      <c r="C39" s="736" t="s">
        <v>473</v>
      </c>
      <c r="D39" s="503"/>
      <c r="E39" s="684">
        <f>SUM(E38:E38)</f>
        <v>33300</v>
      </c>
      <c r="F39" s="1422">
        <f>SUM(F38:F38)</f>
        <v>0</v>
      </c>
      <c r="G39" s="684">
        <f>SUM(G38:G38)</f>
        <v>33300</v>
      </c>
      <c r="H39" s="504"/>
      <c r="I39" s="499"/>
      <c r="J39" s="927"/>
      <c r="K39" s="499"/>
      <c r="L39" s="499"/>
      <c r="M39" s="500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  <c r="AE39" s="487"/>
      <c r="AF39" s="487"/>
      <c r="AG39" s="487"/>
    </row>
    <row r="40" spans="1:33" ht="13.9" customHeight="1" x14ac:dyDescent="0.2">
      <c r="A40" s="1377" t="s">
        <v>60</v>
      </c>
      <c r="B40" s="868">
        <v>60.703000000000003</v>
      </c>
      <c r="C40" s="734" t="s">
        <v>472</v>
      </c>
      <c r="D40" s="503"/>
      <c r="E40" s="516">
        <f t="shared" ref="E40:G41" si="3">E39</f>
        <v>33300</v>
      </c>
      <c r="F40" s="1453">
        <f t="shared" si="3"/>
        <v>0</v>
      </c>
      <c r="G40" s="516">
        <f t="shared" si="3"/>
        <v>33300</v>
      </c>
      <c r="H40" s="504"/>
      <c r="I40" s="499"/>
      <c r="J40" s="929"/>
      <c r="K40" s="499"/>
      <c r="L40" s="499"/>
      <c r="M40" s="926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  <c r="AE40" s="487"/>
      <c r="AF40" s="487"/>
      <c r="AG40" s="487"/>
    </row>
    <row r="41" spans="1:33" ht="13.9" customHeight="1" x14ac:dyDescent="0.2">
      <c r="A41" s="1377" t="s">
        <v>60</v>
      </c>
      <c r="B41" s="759">
        <v>60</v>
      </c>
      <c r="C41" s="736" t="s">
        <v>350</v>
      </c>
      <c r="D41" s="444"/>
      <c r="E41" s="451">
        <f t="shared" si="3"/>
        <v>33300</v>
      </c>
      <c r="F41" s="1444">
        <f t="shared" si="3"/>
        <v>0</v>
      </c>
      <c r="G41" s="451">
        <f t="shared" si="3"/>
        <v>33300</v>
      </c>
      <c r="H41" s="439"/>
      <c r="I41" s="499"/>
      <c r="J41" s="927"/>
      <c r="K41" s="499"/>
      <c r="L41" s="499"/>
      <c r="M41" s="926"/>
      <c r="N41" s="487"/>
      <c r="O41" s="487"/>
      <c r="P41" s="487"/>
      <c r="Q41" s="487"/>
      <c r="R41" s="487"/>
      <c r="S41" s="487"/>
      <c r="T41" s="487"/>
      <c r="U41" s="487"/>
      <c r="V41" s="487"/>
      <c r="W41" s="487"/>
      <c r="X41" s="487"/>
      <c r="Y41" s="487"/>
      <c r="Z41" s="487"/>
      <c r="AA41" s="487"/>
      <c r="AB41" s="487"/>
      <c r="AC41" s="487"/>
      <c r="AD41" s="487"/>
      <c r="AE41" s="487"/>
      <c r="AF41" s="487"/>
      <c r="AG41" s="487"/>
    </row>
    <row r="42" spans="1:33" ht="13.9" customHeight="1" x14ac:dyDescent="0.2">
      <c r="A42" s="774" t="s">
        <v>60</v>
      </c>
      <c r="B42" s="766">
        <v>2505</v>
      </c>
      <c r="C42" s="767" t="s">
        <v>465</v>
      </c>
      <c r="D42" s="452"/>
      <c r="E42" s="451">
        <f>E41+E33</f>
        <v>34889</v>
      </c>
      <c r="F42" s="1444">
        <f>F41+F33</f>
        <v>0</v>
      </c>
      <c r="G42" s="451">
        <f>G41+G33</f>
        <v>34889</v>
      </c>
      <c r="H42" s="439"/>
      <c r="I42" s="499"/>
      <c r="J42" s="927"/>
      <c r="K42" s="499"/>
      <c r="L42" s="499"/>
      <c r="M42" s="926"/>
      <c r="N42" s="487"/>
      <c r="O42" s="487"/>
      <c r="P42" s="487"/>
      <c r="Q42" s="487"/>
      <c r="R42" s="487"/>
      <c r="S42" s="487"/>
      <c r="T42" s="487"/>
      <c r="U42" s="487"/>
      <c r="V42" s="487"/>
      <c r="W42" s="487"/>
      <c r="X42" s="487"/>
      <c r="Y42" s="487"/>
      <c r="Z42" s="487"/>
      <c r="AA42" s="487"/>
      <c r="AB42" s="487"/>
      <c r="AC42" s="487"/>
      <c r="AD42" s="487"/>
      <c r="AE42" s="487"/>
      <c r="AF42" s="487"/>
      <c r="AG42" s="487"/>
    </row>
    <row r="43" spans="1:33" ht="13.9" customHeight="1" x14ac:dyDescent="0.2">
      <c r="A43" s="774" t="s">
        <v>60</v>
      </c>
      <c r="B43" s="758"/>
      <c r="C43" s="767" t="s">
        <v>63</v>
      </c>
      <c r="D43" s="505"/>
      <c r="E43" s="438">
        <f>E42+E24</f>
        <v>87330</v>
      </c>
      <c r="F43" s="1286">
        <f>F42+F24</f>
        <v>0</v>
      </c>
      <c r="G43" s="438">
        <f>G42+G24</f>
        <v>87330</v>
      </c>
      <c r="H43" s="439"/>
      <c r="I43" s="499"/>
      <c r="J43" s="497"/>
      <c r="K43" s="499"/>
      <c r="L43" s="499"/>
      <c r="M43" s="926"/>
      <c r="O43" s="499"/>
      <c r="R43" s="499"/>
      <c r="AC43" s="487"/>
      <c r="AD43" s="487"/>
      <c r="AE43" s="487"/>
      <c r="AF43" s="487"/>
      <c r="AG43" s="487"/>
    </row>
    <row r="44" spans="1:33" ht="7.15" customHeight="1" x14ac:dyDescent="0.2">
      <c r="A44" s="1377"/>
      <c r="B44" s="737"/>
      <c r="C44" s="938"/>
      <c r="D44" s="497"/>
      <c r="E44" s="497"/>
      <c r="F44" s="1280"/>
      <c r="G44" s="497"/>
      <c r="H44" s="497"/>
      <c r="I44" s="499"/>
      <c r="J44" s="497"/>
      <c r="K44" s="499"/>
      <c r="L44" s="499"/>
      <c r="M44" s="926"/>
      <c r="O44" s="499"/>
      <c r="R44" s="499"/>
      <c r="AC44" s="487"/>
      <c r="AD44" s="487"/>
      <c r="AE44" s="487"/>
      <c r="AF44" s="487"/>
      <c r="AG44" s="487"/>
    </row>
    <row r="45" spans="1:33" ht="13.35" customHeight="1" x14ac:dyDescent="0.2">
      <c r="A45" s="1377"/>
      <c r="B45" s="737"/>
      <c r="C45" s="734" t="s">
        <v>15</v>
      </c>
      <c r="D45" s="501"/>
      <c r="E45" s="501"/>
      <c r="F45" s="1362"/>
      <c r="G45" s="501"/>
      <c r="H45" s="501"/>
      <c r="I45" s="499"/>
      <c r="J45" s="490"/>
      <c r="K45" s="499"/>
      <c r="L45" s="499"/>
      <c r="M45" s="926"/>
      <c r="O45" s="499"/>
      <c r="R45" s="499"/>
      <c r="AC45" s="487"/>
      <c r="AD45" s="487"/>
      <c r="AE45" s="487"/>
      <c r="AF45" s="487"/>
      <c r="AG45" s="487"/>
    </row>
    <row r="46" spans="1:33" ht="15" customHeight="1" x14ac:dyDescent="0.2">
      <c r="A46" s="1377" t="s">
        <v>64</v>
      </c>
      <c r="B46" s="733">
        <v>4215</v>
      </c>
      <c r="C46" s="734" t="s">
        <v>194</v>
      </c>
      <c r="D46" s="501"/>
      <c r="E46" s="501"/>
      <c r="F46" s="1362"/>
      <c r="G46" s="501"/>
      <c r="H46" s="501"/>
      <c r="I46" s="499"/>
      <c r="J46" s="490"/>
      <c r="K46" s="499"/>
      <c r="L46" s="499"/>
      <c r="M46" s="926"/>
      <c r="O46" s="499"/>
      <c r="R46" s="499"/>
      <c r="AC46" s="487"/>
      <c r="AD46" s="487"/>
      <c r="AE46" s="487"/>
      <c r="AF46" s="487"/>
      <c r="AG46" s="487"/>
    </row>
    <row r="47" spans="1:33" ht="15" customHeight="1" x14ac:dyDescent="0.2">
      <c r="A47" s="1377"/>
      <c r="B47" s="759">
        <v>1</v>
      </c>
      <c r="C47" s="736" t="s">
        <v>77</v>
      </c>
      <c r="D47" s="501"/>
      <c r="E47" s="501"/>
      <c r="F47" s="1362"/>
      <c r="G47" s="501"/>
      <c r="H47" s="501"/>
      <c r="I47" s="499"/>
      <c r="J47" s="490"/>
      <c r="K47" s="499"/>
      <c r="L47" s="499"/>
      <c r="M47" s="926"/>
      <c r="O47" s="499"/>
      <c r="R47" s="499"/>
      <c r="AC47" s="487"/>
      <c r="AD47" s="487"/>
      <c r="AE47" s="487"/>
      <c r="AF47" s="487"/>
      <c r="AG47" s="487"/>
    </row>
    <row r="48" spans="1:33" ht="15" customHeight="1" x14ac:dyDescent="0.2">
      <c r="A48" s="1377"/>
      <c r="B48" s="731">
        <v>1.1020000000000001</v>
      </c>
      <c r="C48" s="770" t="s">
        <v>192</v>
      </c>
      <c r="D48" s="501"/>
      <c r="E48" s="501"/>
      <c r="F48" s="1362"/>
      <c r="G48" s="501"/>
      <c r="H48" s="501"/>
      <c r="I48" s="499"/>
      <c r="J48" s="490"/>
      <c r="K48" s="499"/>
      <c r="L48" s="499"/>
      <c r="M48" s="926"/>
      <c r="O48" s="499"/>
      <c r="R48" s="499"/>
      <c r="AC48" s="487"/>
      <c r="AD48" s="487"/>
      <c r="AE48" s="487"/>
      <c r="AF48" s="487"/>
      <c r="AG48" s="487"/>
    </row>
    <row r="49" spans="1:33" ht="15" customHeight="1" x14ac:dyDescent="0.2">
      <c r="A49" s="1377"/>
      <c r="B49" s="737">
        <v>36</v>
      </c>
      <c r="C49" s="736" t="s">
        <v>120</v>
      </c>
      <c r="D49" s="501"/>
      <c r="E49" s="501"/>
      <c r="F49" s="1362"/>
      <c r="G49" s="501"/>
      <c r="H49" s="501"/>
      <c r="I49" s="499"/>
      <c r="J49" s="490"/>
      <c r="K49" s="499"/>
      <c r="L49" s="499"/>
      <c r="M49" s="926"/>
      <c r="O49" s="499"/>
      <c r="R49" s="499"/>
      <c r="AC49" s="487"/>
      <c r="AD49" s="487"/>
      <c r="AE49" s="487"/>
      <c r="AF49" s="487"/>
      <c r="AG49" s="487"/>
    </row>
    <row r="50" spans="1:33" ht="15" customHeight="1" x14ac:dyDescent="0.2">
      <c r="A50" s="1377"/>
      <c r="B50" s="737">
        <v>45</v>
      </c>
      <c r="C50" s="736" t="s">
        <v>16</v>
      </c>
      <c r="D50" s="490"/>
      <c r="E50" s="490"/>
      <c r="F50" s="1363"/>
      <c r="G50" s="490"/>
      <c r="H50" s="490"/>
      <c r="I50" s="499"/>
      <c r="J50" s="490"/>
      <c r="K50" s="499"/>
      <c r="L50" s="499"/>
      <c r="M50" s="926"/>
      <c r="O50" s="499"/>
      <c r="R50" s="499"/>
      <c r="AC50" s="487"/>
      <c r="AD50" s="487"/>
      <c r="AE50" s="487"/>
      <c r="AF50" s="487"/>
      <c r="AG50" s="487"/>
    </row>
    <row r="51" spans="1:33" ht="18.75" customHeight="1" x14ac:dyDescent="0.2">
      <c r="A51" s="1377"/>
      <c r="B51" s="508" t="s">
        <v>476</v>
      </c>
      <c r="C51" s="736" t="s">
        <v>477</v>
      </c>
      <c r="D51" s="444"/>
      <c r="E51" s="439">
        <v>864</v>
      </c>
      <c r="F51" s="1280">
        <v>0</v>
      </c>
      <c r="G51" s="439">
        <f t="shared" ref="G51" si="4">SUM(E51:F51)</f>
        <v>864</v>
      </c>
      <c r="H51" s="439"/>
      <c r="I51" s="499"/>
      <c r="J51" s="931"/>
      <c r="K51" s="499"/>
      <c r="L51" s="499"/>
      <c r="M51" s="926"/>
      <c r="O51" s="499"/>
      <c r="R51" s="499"/>
      <c r="S51" s="506"/>
      <c r="T51" s="506"/>
      <c r="U51" s="506"/>
      <c r="V51" s="506"/>
      <c r="W51" s="506"/>
      <c r="AC51" s="487"/>
      <c r="AD51" s="487"/>
      <c r="AE51" s="487"/>
      <c r="AF51" s="487"/>
      <c r="AG51" s="487"/>
    </row>
    <row r="52" spans="1:33" x14ac:dyDescent="0.2">
      <c r="A52" s="1377" t="s">
        <v>60</v>
      </c>
      <c r="B52" s="737">
        <v>45</v>
      </c>
      <c r="C52" s="736" t="s">
        <v>16</v>
      </c>
      <c r="D52" s="503"/>
      <c r="E52" s="684">
        <f>SUM(E51:E51)</f>
        <v>864</v>
      </c>
      <c r="F52" s="1422">
        <f>SUM(F51:F51)</f>
        <v>0</v>
      </c>
      <c r="G52" s="684">
        <f>SUM(G51:G51)</f>
        <v>864</v>
      </c>
      <c r="H52" s="504"/>
      <c r="I52" s="499"/>
      <c r="J52" s="490"/>
      <c r="K52" s="499"/>
      <c r="L52" s="499"/>
      <c r="M52" s="926"/>
      <c r="O52" s="499"/>
      <c r="R52" s="499"/>
      <c r="AC52" s="487"/>
      <c r="AD52" s="487"/>
      <c r="AE52" s="487"/>
      <c r="AF52" s="487"/>
      <c r="AG52" s="487"/>
    </row>
    <row r="53" spans="1:33" ht="10.9" customHeight="1" x14ac:dyDescent="0.2">
      <c r="A53" s="1377"/>
      <c r="B53" s="508"/>
      <c r="C53" s="736"/>
      <c r="D53" s="497"/>
      <c r="E53" s="492"/>
      <c r="F53" s="1280"/>
      <c r="G53" s="497"/>
      <c r="H53" s="497"/>
      <c r="I53" s="499"/>
      <c r="J53" s="515"/>
      <c r="K53" s="499"/>
      <c r="L53" s="499"/>
      <c r="M53" s="926"/>
      <c r="O53" s="499"/>
      <c r="R53" s="499"/>
      <c r="AC53" s="487"/>
      <c r="AD53" s="487"/>
      <c r="AE53" s="487"/>
      <c r="AF53" s="487"/>
      <c r="AG53" s="487"/>
    </row>
    <row r="54" spans="1:33" s="491" customFormat="1" ht="15" customHeight="1" x14ac:dyDescent="0.2">
      <c r="A54" s="1377"/>
      <c r="B54" s="737">
        <v>46</v>
      </c>
      <c r="C54" s="736" t="s">
        <v>17</v>
      </c>
      <c r="D54" s="497"/>
      <c r="E54" s="492"/>
      <c r="F54" s="1280"/>
      <c r="G54" s="497"/>
      <c r="H54" s="497"/>
      <c r="I54" s="499"/>
      <c r="J54" s="515"/>
      <c r="K54" s="499"/>
      <c r="L54" s="499"/>
      <c r="M54" s="926"/>
      <c r="N54" s="499"/>
      <c r="O54" s="499"/>
      <c r="P54" s="499"/>
      <c r="Q54" s="499"/>
      <c r="R54" s="499"/>
      <c r="S54" s="499"/>
      <c r="T54" s="499"/>
      <c r="U54" s="499"/>
      <c r="V54" s="499"/>
      <c r="W54" s="499"/>
      <c r="X54" s="499"/>
      <c r="Y54" s="499"/>
      <c r="Z54" s="499"/>
      <c r="AA54" s="499"/>
      <c r="AB54" s="499"/>
    </row>
    <row r="55" spans="1:33" x14ac:dyDescent="0.2">
      <c r="A55" s="1377"/>
      <c r="B55" s="508" t="s">
        <v>478</v>
      </c>
      <c r="C55" s="736" t="s">
        <v>479</v>
      </c>
      <c r="D55" s="444"/>
      <c r="E55" s="504">
        <v>765</v>
      </c>
      <c r="F55" s="1280"/>
      <c r="G55" s="439">
        <f>SUM(E55:F55)</f>
        <v>765</v>
      </c>
      <c r="H55" s="439"/>
      <c r="I55" s="499"/>
      <c r="J55" s="495"/>
      <c r="K55" s="499"/>
      <c r="L55" s="499"/>
      <c r="M55" s="500"/>
      <c r="O55" s="761"/>
      <c r="R55" s="499"/>
      <c r="S55" s="506"/>
      <c r="T55" s="506"/>
      <c r="U55" s="506"/>
      <c r="V55" s="506"/>
      <c r="W55" s="506"/>
      <c r="AC55" s="487"/>
      <c r="AD55" s="487"/>
      <c r="AE55" s="487"/>
      <c r="AF55" s="487"/>
      <c r="AG55" s="487"/>
    </row>
    <row r="56" spans="1:33" ht="15" customHeight="1" x14ac:dyDescent="0.2">
      <c r="A56" s="1377" t="s">
        <v>60</v>
      </c>
      <c r="B56" s="737">
        <v>46</v>
      </c>
      <c r="C56" s="736" t="s">
        <v>17</v>
      </c>
      <c r="D56" s="444"/>
      <c r="E56" s="438">
        <f>SUM(E55:E55)</f>
        <v>765</v>
      </c>
      <c r="F56" s="1286">
        <f>SUM(F55:F55)</f>
        <v>0</v>
      </c>
      <c r="G56" s="438">
        <f>SUM(G55:G55)</f>
        <v>765</v>
      </c>
      <c r="H56" s="439"/>
      <c r="I56" s="499"/>
      <c r="J56" s="495"/>
      <c r="K56" s="499"/>
      <c r="L56" s="499"/>
      <c r="M56" s="926"/>
      <c r="O56" s="499"/>
      <c r="R56" s="499"/>
      <c r="AC56" s="487"/>
      <c r="AD56" s="487"/>
      <c r="AE56" s="487"/>
      <c r="AF56" s="487"/>
      <c r="AG56" s="487"/>
    </row>
    <row r="57" spans="1:33" ht="15" customHeight="1" x14ac:dyDescent="0.2">
      <c r="A57" s="1377" t="s">
        <v>60</v>
      </c>
      <c r="B57" s="737">
        <v>36</v>
      </c>
      <c r="C57" s="736" t="s">
        <v>120</v>
      </c>
      <c r="D57" s="444"/>
      <c r="E57" s="438">
        <f>E56+E52</f>
        <v>1629</v>
      </c>
      <c r="F57" s="1286">
        <f t="shared" ref="F57:G57" si="5">F56+F52</f>
        <v>0</v>
      </c>
      <c r="G57" s="438">
        <f t="shared" si="5"/>
        <v>1629</v>
      </c>
      <c r="H57" s="439"/>
      <c r="I57" s="499"/>
      <c r="J57" s="497"/>
      <c r="K57" s="499"/>
      <c r="L57" s="499"/>
      <c r="M57" s="926"/>
      <c r="O57" s="499"/>
      <c r="R57" s="499"/>
      <c r="AC57" s="487"/>
      <c r="AD57" s="487"/>
      <c r="AE57" s="487"/>
      <c r="AF57" s="487"/>
      <c r="AG57" s="487"/>
    </row>
    <row r="58" spans="1:33" x14ac:dyDescent="0.2">
      <c r="A58" s="1377"/>
      <c r="B58" s="737"/>
      <c r="C58" s="736"/>
      <c r="D58" s="444"/>
      <c r="E58" s="439"/>
      <c r="F58" s="1280"/>
      <c r="G58" s="439"/>
      <c r="H58" s="439"/>
      <c r="I58" s="499"/>
      <c r="J58" s="497"/>
      <c r="K58" s="499"/>
      <c r="L58" s="499"/>
      <c r="M58" s="926"/>
      <c r="O58" s="499"/>
      <c r="R58" s="499"/>
      <c r="AC58" s="487"/>
      <c r="AD58" s="487"/>
      <c r="AE58" s="487"/>
      <c r="AF58" s="487"/>
      <c r="AG58" s="487"/>
    </row>
    <row r="59" spans="1:33" ht="30" customHeight="1" x14ac:dyDescent="0.2">
      <c r="A59" s="1377"/>
      <c r="B59" s="759">
        <v>40</v>
      </c>
      <c r="C59" s="736" t="s">
        <v>195</v>
      </c>
      <c r="D59" s="444"/>
      <c r="E59" s="439"/>
      <c r="F59" s="1280"/>
      <c r="G59" s="439"/>
      <c r="H59" s="439"/>
      <c r="I59" s="499"/>
      <c r="J59" s="497"/>
      <c r="K59" s="499"/>
      <c r="L59" s="499"/>
      <c r="M59" s="926"/>
      <c r="O59" s="499"/>
      <c r="R59" s="499"/>
      <c r="AC59" s="487"/>
      <c r="AD59" s="487"/>
      <c r="AE59" s="487"/>
      <c r="AF59" s="487"/>
      <c r="AG59" s="487"/>
    </row>
    <row r="60" spans="1:33" ht="30" customHeight="1" x14ac:dyDescent="0.2">
      <c r="A60" s="1377"/>
      <c r="B60" s="737" t="s">
        <v>222</v>
      </c>
      <c r="C60" s="736" t="s">
        <v>223</v>
      </c>
      <c r="D60" s="444"/>
      <c r="E60" s="451">
        <v>68000</v>
      </c>
      <c r="F60" s="1444">
        <v>0</v>
      </c>
      <c r="G60" s="451">
        <f>SUM(E60:F60)</f>
        <v>68000</v>
      </c>
      <c r="H60" s="439"/>
      <c r="I60" s="499"/>
      <c r="J60" s="931"/>
      <c r="K60" s="738"/>
      <c r="L60" s="499"/>
      <c r="M60" s="926"/>
      <c r="O60" s="499"/>
      <c r="R60" s="499"/>
      <c r="AC60" s="487"/>
      <c r="AD60" s="487"/>
      <c r="AE60" s="487"/>
      <c r="AF60" s="487"/>
      <c r="AG60" s="487"/>
    </row>
    <row r="61" spans="1:33" ht="28.5" customHeight="1" x14ac:dyDescent="0.2">
      <c r="A61" s="1377" t="s">
        <v>60</v>
      </c>
      <c r="B61" s="759">
        <v>40</v>
      </c>
      <c r="C61" s="736" t="s">
        <v>195</v>
      </c>
      <c r="D61" s="444"/>
      <c r="E61" s="451">
        <f>E60</f>
        <v>68000</v>
      </c>
      <c r="F61" s="1444">
        <f t="shared" ref="F61:G61" si="6">F60</f>
        <v>0</v>
      </c>
      <c r="G61" s="451">
        <f t="shared" si="6"/>
        <v>68000</v>
      </c>
      <c r="H61" s="439"/>
      <c r="I61" s="499"/>
      <c r="J61" s="738"/>
      <c r="K61" s="499"/>
      <c r="L61" s="499"/>
      <c r="M61" s="926"/>
      <c r="O61" s="499"/>
      <c r="R61" s="499"/>
      <c r="AC61" s="487"/>
      <c r="AD61" s="487"/>
      <c r="AE61" s="487"/>
      <c r="AF61" s="487"/>
      <c r="AG61" s="487"/>
    </row>
    <row r="62" spans="1:33" ht="15" customHeight="1" x14ac:dyDescent="0.2">
      <c r="A62" s="1377" t="s">
        <v>60</v>
      </c>
      <c r="B62" s="731">
        <v>1.1020000000000001</v>
      </c>
      <c r="C62" s="734" t="s">
        <v>192</v>
      </c>
      <c r="D62" s="444"/>
      <c r="E62" s="438">
        <f>E57+E61</f>
        <v>69629</v>
      </c>
      <c r="F62" s="1286">
        <f>F57+F61</f>
        <v>0</v>
      </c>
      <c r="G62" s="438">
        <f>G57+G61</f>
        <v>69629</v>
      </c>
      <c r="H62" s="439"/>
      <c r="I62" s="499"/>
      <c r="J62" s="497"/>
      <c r="K62" s="499"/>
      <c r="L62" s="499"/>
      <c r="M62" s="926"/>
      <c r="O62" s="499"/>
      <c r="R62" s="499"/>
      <c r="AC62" s="487"/>
      <c r="AD62" s="487"/>
      <c r="AE62" s="487"/>
      <c r="AF62" s="487"/>
      <c r="AG62" s="487"/>
    </row>
    <row r="63" spans="1:33" ht="15.4" customHeight="1" x14ac:dyDescent="0.2">
      <c r="A63" s="1377" t="s">
        <v>60</v>
      </c>
      <c r="B63" s="759">
        <v>1</v>
      </c>
      <c r="C63" s="736" t="s">
        <v>77</v>
      </c>
      <c r="D63" s="444"/>
      <c r="E63" s="438">
        <f t="shared" ref="E63:G63" si="7">E62</f>
        <v>69629</v>
      </c>
      <c r="F63" s="1286">
        <f t="shared" si="7"/>
        <v>0</v>
      </c>
      <c r="G63" s="438">
        <f t="shared" si="7"/>
        <v>69629</v>
      </c>
      <c r="H63" s="439"/>
      <c r="I63" s="499"/>
      <c r="J63" s="497"/>
      <c r="K63" s="499"/>
      <c r="L63" s="499"/>
      <c r="M63" s="926"/>
      <c r="O63" s="499"/>
      <c r="R63" s="499"/>
      <c r="AC63" s="487"/>
      <c r="AD63" s="487"/>
      <c r="AE63" s="487"/>
      <c r="AF63" s="487"/>
      <c r="AG63" s="487"/>
    </row>
    <row r="64" spans="1:33" ht="25.5" x14ac:dyDescent="0.2">
      <c r="A64" s="774" t="s">
        <v>60</v>
      </c>
      <c r="B64" s="766">
        <v>4215</v>
      </c>
      <c r="C64" s="767" t="s">
        <v>76</v>
      </c>
      <c r="D64" s="517"/>
      <c r="E64" s="684">
        <f t="shared" ref="E64:G64" si="8">E63</f>
        <v>69629</v>
      </c>
      <c r="F64" s="1422">
        <f t="shared" si="8"/>
        <v>0</v>
      </c>
      <c r="G64" s="684">
        <f t="shared" si="8"/>
        <v>69629</v>
      </c>
      <c r="H64" s="504"/>
      <c r="I64" s="499"/>
      <c r="J64" s="490"/>
      <c r="K64" s="499"/>
      <c r="L64" s="499"/>
      <c r="M64" s="926"/>
      <c r="O64" s="499"/>
      <c r="R64" s="499"/>
      <c r="AC64" s="487"/>
      <c r="AD64" s="487"/>
      <c r="AE64" s="487"/>
      <c r="AF64" s="487"/>
      <c r="AG64" s="487"/>
    </row>
    <row r="65" spans="1:33" ht="14.1" customHeight="1" x14ac:dyDescent="0.2">
      <c r="A65" s="937"/>
      <c r="B65" s="936"/>
      <c r="C65" s="935"/>
      <c r="D65" s="934"/>
      <c r="E65" s="933"/>
      <c r="F65" s="1363"/>
      <c r="G65" s="933"/>
      <c r="H65" s="933"/>
      <c r="I65" s="499"/>
      <c r="J65" s="490"/>
      <c r="K65" s="499"/>
      <c r="L65" s="499"/>
      <c r="M65" s="926"/>
      <c r="O65" s="499"/>
      <c r="R65" s="499"/>
      <c r="AC65" s="487"/>
      <c r="AD65" s="487"/>
      <c r="AE65" s="487"/>
      <c r="AF65" s="487"/>
      <c r="AG65" s="487"/>
    </row>
    <row r="66" spans="1:33" s="491" customFormat="1" ht="28.5" customHeight="1" x14ac:dyDescent="0.2">
      <c r="A66" s="1377" t="s">
        <v>64</v>
      </c>
      <c r="B66" s="733">
        <v>4515</v>
      </c>
      <c r="C66" s="734" t="s">
        <v>13</v>
      </c>
      <c r="D66" s="490"/>
      <c r="E66" s="490"/>
      <c r="F66" s="1363"/>
      <c r="G66" s="490"/>
      <c r="H66" s="490"/>
      <c r="I66" s="499"/>
      <c r="J66" s="490"/>
      <c r="K66" s="499"/>
      <c r="L66" s="499"/>
      <c r="M66" s="926"/>
      <c r="N66" s="499"/>
      <c r="O66" s="499"/>
      <c r="P66" s="499"/>
      <c r="Q66" s="499"/>
      <c r="R66" s="499"/>
      <c r="S66" s="499"/>
      <c r="T66" s="499"/>
      <c r="U66" s="499"/>
      <c r="V66" s="499"/>
      <c r="W66" s="499"/>
      <c r="X66" s="499"/>
      <c r="Y66" s="499"/>
      <c r="Z66" s="499"/>
      <c r="AA66" s="499"/>
      <c r="AB66" s="499"/>
    </row>
    <row r="67" spans="1:33" ht="13.9" customHeight="1" x14ac:dyDescent="0.2">
      <c r="A67" s="736"/>
      <c r="B67" s="731">
        <v>0.10299999999999999</v>
      </c>
      <c r="C67" s="932" t="s">
        <v>225</v>
      </c>
      <c r="D67" s="497"/>
      <c r="E67" s="497"/>
      <c r="F67" s="1280"/>
      <c r="G67" s="497"/>
      <c r="H67" s="497"/>
      <c r="I67" s="499"/>
      <c r="J67" s="497"/>
      <c r="K67" s="499"/>
      <c r="L67" s="499"/>
      <c r="M67" s="926"/>
      <c r="O67" s="499"/>
      <c r="R67" s="499"/>
      <c r="AC67" s="487"/>
      <c r="AD67" s="487"/>
      <c r="AE67" s="487"/>
      <c r="AF67" s="487"/>
      <c r="AG67" s="487"/>
    </row>
    <row r="68" spans="1:33" ht="13.9" customHeight="1" x14ac:dyDescent="0.2">
      <c r="A68" s="736"/>
      <c r="B68" s="737">
        <v>45</v>
      </c>
      <c r="C68" s="930" t="s">
        <v>16</v>
      </c>
      <c r="D68" s="497"/>
      <c r="E68" s="497"/>
      <c r="F68" s="1280"/>
      <c r="G68" s="497"/>
      <c r="H68" s="497"/>
      <c r="I68" s="499"/>
      <c r="J68" s="497"/>
      <c r="K68" s="499"/>
      <c r="L68" s="499"/>
      <c r="M68" s="926"/>
      <c r="O68" s="499"/>
      <c r="R68" s="499"/>
      <c r="AC68" s="487"/>
      <c r="AD68" s="487"/>
      <c r="AE68" s="487"/>
      <c r="AF68" s="487"/>
      <c r="AG68" s="487"/>
    </row>
    <row r="69" spans="1:33" ht="24.75" customHeight="1" x14ac:dyDescent="0.2">
      <c r="A69" s="1939" t="s">
        <v>627</v>
      </c>
      <c r="B69" s="768" t="s">
        <v>332</v>
      </c>
      <c r="C69" s="736" t="s">
        <v>669</v>
      </c>
      <c r="D69" s="444"/>
      <c r="E69" s="451">
        <v>9088</v>
      </c>
      <c r="F69" s="1444">
        <v>0</v>
      </c>
      <c r="G69" s="451">
        <f>SUM(E69:F69)</f>
        <v>9088</v>
      </c>
      <c r="H69" s="439"/>
      <c r="I69" s="499"/>
      <c r="J69" s="495"/>
      <c r="K69" s="499"/>
      <c r="L69" s="499"/>
      <c r="M69" s="500"/>
      <c r="O69" s="499"/>
      <c r="R69" s="499"/>
      <c r="S69" s="506"/>
      <c r="T69" s="506"/>
      <c r="U69" s="506"/>
      <c r="V69" s="506"/>
      <c r="W69" s="506"/>
      <c r="AC69" s="487"/>
      <c r="AD69" s="487"/>
      <c r="AE69" s="487"/>
      <c r="AF69" s="487"/>
      <c r="AG69" s="487"/>
    </row>
    <row r="70" spans="1:33" ht="13.9" customHeight="1" x14ac:dyDescent="0.2">
      <c r="A70" s="736" t="s">
        <v>60</v>
      </c>
      <c r="B70" s="737">
        <v>45</v>
      </c>
      <c r="C70" s="930" t="s">
        <v>16</v>
      </c>
      <c r="D70" s="444"/>
      <c r="E70" s="451">
        <f>E69</f>
        <v>9088</v>
      </c>
      <c r="F70" s="1444">
        <f t="shared" ref="F70:G72" si="9">F69</f>
        <v>0</v>
      </c>
      <c r="G70" s="451">
        <f t="shared" si="9"/>
        <v>9088</v>
      </c>
      <c r="H70" s="439"/>
      <c r="I70" s="499"/>
      <c r="J70" s="497"/>
      <c r="K70" s="499"/>
      <c r="L70" s="499"/>
      <c r="M70" s="926"/>
      <c r="O70" s="499"/>
      <c r="R70" s="499"/>
      <c r="AC70" s="487"/>
      <c r="AD70" s="487"/>
      <c r="AE70" s="487"/>
      <c r="AF70" s="487"/>
      <c r="AG70" s="487"/>
    </row>
    <row r="71" spans="1:33" ht="13.9" customHeight="1" x14ac:dyDescent="0.2">
      <c r="A71" s="736" t="s">
        <v>60</v>
      </c>
      <c r="B71" s="731">
        <v>0.10299999999999999</v>
      </c>
      <c r="C71" s="932" t="s">
        <v>225</v>
      </c>
      <c r="D71" s="444"/>
      <c r="E71" s="451">
        <f>E70</f>
        <v>9088</v>
      </c>
      <c r="F71" s="1444">
        <f t="shared" si="9"/>
        <v>0</v>
      </c>
      <c r="G71" s="451">
        <f t="shared" si="9"/>
        <v>9088</v>
      </c>
      <c r="H71" s="439"/>
      <c r="I71" s="499"/>
      <c r="J71" s="497"/>
      <c r="K71" s="499"/>
      <c r="L71" s="499"/>
      <c r="M71" s="926"/>
      <c r="O71" s="499"/>
      <c r="R71" s="499"/>
      <c r="AC71" s="487"/>
      <c r="AD71" s="487"/>
      <c r="AE71" s="487"/>
      <c r="AF71" s="487"/>
      <c r="AG71" s="487"/>
    </row>
    <row r="72" spans="1:33" ht="25.5" x14ac:dyDescent="0.2">
      <c r="A72" s="736" t="s">
        <v>60</v>
      </c>
      <c r="B72" s="733">
        <v>4515</v>
      </c>
      <c r="C72" s="734" t="s">
        <v>226</v>
      </c>
      <c r="D72" s="444"/>
      <c r="E72" s="451">
        <f>E71</f>
        <v>9088</v>
      </c>
      <c r="F72" s="1444">
        <f t="shared" si="9"/>
        <v>0</v>
      </c>
      <c r="G72" s="451">
        <f t="shared" si="9"/>
        <v>9088</v>
      </c>
      <c r="H72" s="439"/>
      <c r="I72" s="499"/>
      <c r="J72" s="497"/>
      <c r="K72" s="499"/>
      <c r="L72" s="499"/>
      <c r="M72" s="926"/>
      <c r="O72" s="499"/>
      <c r="R72" s="499"/>
      <c r="AC72" s="487"/>
      <c r="AD72" s="487"/>
      <c r="AE72" s="487"/>
      <c r="AF72" s="487"/>
      <c r="AG72" s="487"/>
    </row>
    <row r="73" spans="1:33" ht="8.4499999999999993" customHeight="1" x14ac:dyDescent="0.2">
      <c r="A73" s="736"/>
      <c r="B73" s="733"/>
      <c r="C73" s="736"/>
      <c r="D73" s="497"/>
      <c r="E73" s="497"/>
      <c r="F73" s="1280"/>
      <c r="G73" s="497"/>
      <c r="H73" s="497"/>
      <c r="I73" s="499"/>
      <c r="J73" s="497"/>
      <c r="K73" s="499"/>
      <c r="L73" s="499"/>
      <c r="M73" s="926"/>
      <c r="O73" s="499"/>
      <c r="R73" s="499"/>
      <c r="AC73" s="487"/>
      <c r="AD73" s="487"/>
      <c r="AE73" s="487"/>
      <c r="AF73" s="487"/>
      <c r="AG73" s="487"/>
    </row>
    <row r="74" spans="1:33" ht="15" customHeight="1" x14ac:dyDescent="0.2">
      <c r="A74" s="1377" t="s">
        <v>64</v>
      </c>
      <c r="B74" s="733">
        <v>5054</v>
      </c>
      <c r="C74" s="734" t="s">
        <v>37</v>
      </c>
      <c r="D74" s="497"/>
      <c r="E74" s="497"/>
      <c r="F74" s="1280"/>
      <c r="G74" s="497"/>
      <c r="H74" s="497"/>
      <c r="I74" s="499"/>
      <c r="J74" s="497"/>
      <c r="K74" s="499"/>
      <c r="L74" s="499"/>
      <c r="M74" s="926"/>
      <c r="O74" s="499"/>
      <c r="R74" s="499"/>
      <c r="AC74" s="487"/>
      <c r="AD74" s="487"/>
      <c r="AE74" s="487"/>
      <c r="AF74" s="487"/>
      <c r="AG74" s="487"/>
    </row>
    <row r="75" spans="1:33" ht="14.65" customHeight="1" x14ac:dyDescent="0.2">
      <c r="A75" s="1377"/>
      <c r="B75" s="759">
        <v>4</v>
      </c>
      <c r="C75" s="736" t="s">
        <v>113</v>
      </c>
      <c r="D75" s="497"/>
      <c r="E75" s="497"/>
      <c r="F75" s="1280"/>
      <c r="G75" s="497"/>
      <c r="H75" s="497"/>
      <c r="I75" s="499"/>
      <c r="J75" s="497"/>
      <c r="K75" s="499"/>
      <c r="L75" s="499"/>
      <c r="M75" s="926"/>
      <c r="O75" s="499"/>
      <c r="R75" s="499"/>
      <c r="AC75" s="487"/>
      <c r="AD75" s="487"/>
      <c r="AE75" s="487"/>
      <c r="AF75" s="487"/>
      <c r="AG75" s="487"/>
    </row>
    <row r="76" spans="1:33" ht="14.65" customHeight="1" x14ac:dyDescent="0.2">
      <c r="A76" s="1377"/>
      <c r="B76" s="731">
        <v>4.101</v>
      </c>
      <c r="C76" s="734" t="s">
        <v>391</v>
      </c>
      <c r="D76" s="497"/>
      <c r="E76" s="497"/>
      <c r="F76" s="1280"/>
      <c r="G76" s="497"/>
      <c r="H76" s="497"/>
      <c r="I76" s="499"/>
      <c r="J76" s="497"/>
      <c r="K76" s="499"/>
      <c r="L76" s="499"/>
      <c r="M76" s="926"/>
      <c r="O76" s="499"/>
      <c r="R76" s="499"/>
      <c r="AC76" s="487"/>
      <c r="AD76" s="487"/>
      <c r="AE76" s="487"/>
      <c r="AF76" s="487"/>
      <c r="AG76" s="487"/>
    </row>
    <row r="77" spans="1:33" ht="14.65" customHeight="1" x14ac:dyDescent="0.2">
      <c r="A77" s="1377"/>
      <c r="B77" s="737">
        <v>36</v>
      </c>
      <c r="C77" s="736" t="s">
        <v>120</v>
      </c>
      <c r="D77" s="497"/>
      <c r="E77" s="497"/>
      <c r="F77" s="1280"/>
      <c r="G77" s="497"/>
      <c r="H77" s="497"/>
      <c r="I77" s="499"/>
      <c r="J77" s="497"/>
      <c r="K77" s="499"/>
      <c r="L77" s="499"/>
      <c r="M77" s="926"/>
      <c r="O77" s="499"/>
      <c r="R77" s="499"/>
      <c r="AC77" s="487"/>
      <c r="AD77" s="487"/>
      <c r="AE77" s="487"/>
      <c r="AF77" s="487"/>
      <c r="AG77" s="487"/>
    </row>
    <row r="78" spans="1:33" ht="13.9" customHeight="1" x14ac:dyDescent="0.2">
      <c r="A78" s="1377"/>
      <c r="B78" s="759">
        <v>73</v>
      </c>
      <c r="C78" s="736" t="s">
        <v>482</v>
      </c>
      <c r="D78" s="444"/>
      <c r="E78" s="497"/>
      <c r="F78" s="1280"/>
      <c r="G78" s="497"/>
      <c r="H78" s="497"/>
      <c r="I78" s="499"/>
      <c r="J78" s="497"/>
      <c r="K78" s="499"/>
      <c r="L78" s="499"/>
      <c r="M78" s="926"/>
      <c r="O78" s="499"/>
      <c r="R78" s="499"/>
      <c r="X78" s="487"/>
      <c r="Y78" s="487"/>
      <c r="Z78" s="487"/>
      <c r="AA78" s="487"/>
      <c r="AB78" s="487"/>
      <c r="AC78" s="487"/>
      <c r="AD78" s="487"/>
      <c r="AE78" s="487"/>
      <c r="AF78" s="487"/>
      <c r="AG78" s="487"/>
    </row>
    <row r="79" spans="1:33" ht="13.9" customHeight="1" x14ac:dyDescent="0.2">
      <c r="A79" s="1377"/>
      <c r="B79" s="759" t="s">
        <v>483</v>
      </c>
      <c r="C79" s="736" t="s">
        <v>3</v>
      </c>
      <c r="D79" s="444"/>
      <c r="E79" s="439">
        <v>22436</v>
      </c>
      <c r="F79" s="1280">
        <v>0</v>
      </c>
      <c r="G79" s="439">
        <f>SUM(E79:F79)</f>
        <v>22436</v>
      </c>
      <c r="H79" s="439"/>
      <c r="I79" s="499"/>
      <c r="J79" s="498"/>
      <c r="K79" s="499"/>
      <c r="L79" s="499"/>
      <c r="M79" s="926"/>
      <c r="O79" s="499"/>
      <c r="R79" s="499"/>
      <c r="S79" s="506"/>
      <c r="T79" s="506"/>
      <c r="U79" s="506"/>
      <c r="V79" s="506"/>
      <c r="W79" s="506"/>
      <c r="X79" s="487"/>
      <c r="Y79" s="487"/>
      <c r="Z79" s="487"/>
      <c r="AA79" s="487"/>
      <c r="AB79" s="487"/>
      <c r="AC79" s="487"/>
      <c r="AD79" s="487"/>
      <c r="AE79" s="487"/>
      <c r="AF79" s="487"/>
      <c r="AG79" s="487"/>
    </row>
    <row r="80" spans="1:33" ht="13.9" customHeight="1" x14ac:dyDescent="0.2">
      <c r="A80" s="1377" t="s">
        <v>60</v>
      </c>
      <c r="B80" s="737">
        <v>36</v>
      </c>
      <c r="C80" s="736" t="s">
        <v>120</v>
      </c>
      <c r="D80" s="444"/>
      <c r="E80" s="438">
        <f>E79</f>
        <v>22436</v>
      </c>
      <c r="F80" s="1286">
        <f t="shared" ref="F80:G81" si="10">F79</f>
        <v>0</v>
      </c>
      <c r="G80" s="438">
        <f t="shared" si="10"/>
        <v>22436</v>
      </c>
      <c r="H80" s="439"/>
      <c r="I80" s="499"/>
      <c r="J80" s="497"/>
      <c r="K80" s="499"/>
      <c r="L80" s="499"/>
      <c r="M80" s="926"/>
      <c r="O80" s="499"/>
      <c r="R80" s="499"/>
      <c r="X80" s="487"/>
      <c r="Y80" s="487"/>
      <c r="Z80" s="487"/>
      <c r="AA80" s="487"/>
      <c r="AB80" s="487"/>
      <c r="AC80" s="487"/>
      <c r="AD80" s="487"/>
      <c r="AE80" s="487"/>
      <c r="AF80" s="487"/>
      <c r="AG80" s="487"/>
    </row>
    <row r="81" spans="1:33" ht="13.9" customHeight="1" x14ac:dyDescent="0.2">
      <c r="A81" s="1377" t="s">
        <v>60</v>
      </c>
      <c r="B81" s="731">
        <v>4.101</v>
      </c>
      <c r="C81" s="734" t="s">
        <v>391</v>
      </c>
      <c r="D81" s="444"/>
      <c r="E81" s="451">
        <f>E80</f>
        <v>22436</v>
      </c>
      <c r="F81" s="1444">
        <f t="shared" si="10"/>
        <v>0</v>
      </c>
      <c r="G81" s="451">
        <f t="shared" si="10"/>
        <v>22436</v>
      </c>
      <c r="H81" s="439"/>
      <c r="I81" s="499"/>
      <c r="J81" s="497"/>
      <c r="K81" s="499"/>
      <c r="L81" s="499"/>
      <c r="M81" s="926"/>
      <c r="O81" s="499"/>
      <c r="R81" s="499"/>
      <c r="AC81" s="487"/>
      <c r="AD81" s="487"/>
      <c r="AE81" s="487"/>
      <c r="AF81" s="487"/>
      <c r="AG81" s="487"/>
    </row>
    <row r="82" spans="1:33" ht="7.15" customHeight="1" x14ac:dyDescent="0.2">
      <c r="A82" s="1377"/>
      <c r="B82" s="759"/>
      <c r="C82" s="736"/>
      <c r="D82" s="497"/>
      <c r="E82" s="497"/>
      <c r="F82" s="1280"/>
      <c r="G82" s="493"/>
      <c r="H82" s="493"/>
      <c r="I82" s="499"/>
      <c r="J82" s="497"/>
      <c r="K82" s="499"/>
      <c r="L82" s="499"/>
      <c r="M82" s="926"/>
      <c r="O82" s="499"/>
      <c r="R82" s="499"/>
      <c r="AC82" s="487"/>
      <c r="AD82" s="487"/>
      <c r="AE82" s="487"/>
      <c r="AF82" s="487"/>
      <c r="AG82" s="487"/>
    </row>
    <row r="83" spans="1:33" ht="13.9" customHeight="1" x14ac:dyDescent="0.2">
      <c r="A83" s="1377"/>
      <c r="B83" s="731">
        <v>4.3369999999999997</v>
      </c>
      <c r="C83" s="734" t="s">
        <v>86</v>
      </c>
      <c r="D83" s="497"/>
      <c r="E83" s="497"/>
      <c r="F83" s="1280"/>
      <c r="G83" s="493"/>
      <c r="H83" s="493"/>
      <c r="I83" s="499"/>
      <c r="J83" s="497"/>
      <c r="K83" s="499"/>
      <c r="L83" s="499"/>
      <c r="M83" s="926"/>
      <c r="O83" s="499"/>
      <c r="R83" s="499"/>
      <c r="AC83" s="487"/>
      <c r="AD83" s="487"/>
      <c r="AE83" s="487"/>
      <c r="AF83" s="487"/>
      <c r="AG83" s="487"/>
    </row>
    <row r="84" spans="1:33" ht="13.9" customHeight="1" x14ac:dyDescent="0.2">
      <c r="A84" s="1377"/>
      <c r="B84" s="737">
        <v>36</v>
      </c>
      <c r="C84" s="736" t="s">
        <v>120</v>
      </c>
      <c r="D84" s="490"/>
      <c r="E84" s="490"/>
      <c r="F84" s="1363"/>
      <c r="G84" s="490"/>
      <c r="H84" s="490"/>
      <c r="I84" s="499"/>
      <c r="J84" s="490"/>
      <c r="K84" s="499"/>
      <c r="L84" s="499"/>
      <c r="M84" s="926"/>
      <c r="O84" s="499"/>
      <c r="R84" s="499"/>
      <c r="AC84" s="487"/>
      <c r="AD84" s="487"/>
      <c r="AE84" s="487"/>
      <c r="AF84" s="487"/>
      <c r="AG84" s="487"/>
    </row>
    <row r="85" spans="1:33" ht="13.9" customHeight="1" x14ac:dyDescent="0.2">
      <c r="A85" s="1377"/>
      <c r="B85" s="737">
        <v>45</v>
      </c>
      <c r="C85" s="736" t="s">
        <v>16</v>
      </c>
      <c r="D85" s="490"/>
      <c r="E85" s="490"/>
      <c r="F85" s="1363"/>
      <c r="G85" s="490"/>
      <c r="H85" s="490"/>
      <c r="I85" s="499"/>
      <c r="J85" s="490"/>
      <c r="K85" s="499"/>
      <c r="L85" s="499"/>
      <c r="M85" s="926"/>
      <c r="O85" s="499"/>
      <c r="R85" s="499"/>
      <c r="AC85" s="487"/>
      <c r="AD85" s="487"/>
      <c r="AE85" s="487"/>
      <c r="AF85" s="487"/>
      <c r="AG85" s="487"/>
    </row>
    <row r="86" spans="1:33" s="88" customFormat="1" ht="13.9" customHeight="1" x14ac:dyDescent="0.2">
      <c r="A86" s="1930"/>
      <c r="B86" s="124" t="s">
        <v>224</v>
      </c>
      <c r="C86" s="1931" t="s">
        <v>227</v>
      </c>
      <c r="D86" s="382"/>
      <c r="E86" s="380">
        <v>3500</v>
      </c>
      <c r="F86" s="1334">
        <v>0</v>
      </c>
      <c r="G86" s="380">
        <f>SUM(E86:F86)</f>
        <v>3500</v>
      </c>
      <c r="H86" s="380"/>
      <c r="I86" s="128"/>
      <c r="J86" s="1951"/>
      <c r="K86" s="128"/>
      <c r="L86" s="128"/>
      <c r="M86" s="177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</row>
    <row r="87" spans="1:33" ht="28.5" customHeight="1" x14ac:dyDescent="0.2">
      <c r="A87" s="737" t="s">
        <v>627</v>
      </c>
      <c r="B87" s="508" t="s">
        <v>667</v>
      </c>
      <c r="C87" s="736" t="s">
        <v>668</v>
      </c>
      <c r="D87" s="444"/>
      <c r="E87" s="433">
        <v>3500</v>
      </c>
      <c r="F87" s="1288">
        <v>0</v>
      </c>
      <c r="G87" s="433">
        <f>SUM(E87:F87)</f>
        <v>3500</v>
      </c>
      <c r="H87" s="433"/>
      <c r="I87" s="1940"/>
      <c r="J87" s="1940"/>
      <c r="K87" s="1940"/>
      <c r="L87" s="1940"/>
      <c r="M87" s="1940"/>
      <c r="N87" s="1940"/>
      <c r="O87" s="499"/>
      <c r="R87" s="499"/>
      <c r="AC87" s="487"/>
      <c r="AD87" s="487"/>
      <c r="AE87" s="487"/>
      <c r="AF87" s="487"/>
      <c r="AG87" s="487"/>
    </row>
    <row r="88" spans="1:33" ht="13.9" customHeight="1" x14ac:dyDescent="0.2">
      <c r="A88" s="1377" t="s">
        <v>60</v>
      </c>
      <c r="B88" s="737">
        <v>45</v>
      </c>
      <c r="C88" s="736" t="s">
        <v>16</v>
      </c>
      <c r="D88" s="503"/>
      <c r="E88" s="684">
        <f>SUM(E86:E87)</f>
        <v>7000</v>
      </c>
      <c r="F88" s="1422">
        <f>SUM(F86:F87)</f>
        <v>0</v>
      </c>
      <c r="G88" s="684">
        <f>SUM(G86:G87)</f>
        <v>7000</v>
      </c>
      <c r="H88" s="504"/>
      <c r="I88" s="499"/>
      <c r="J88" s="929"/>
      <c r="K88" s="499"/>
      <c r="L88" s="499"/>
      <c r="M88" s="926"/>
      <c r="O88" s="499"/>
      <c r="R88" s="499"/>
      <c r="AC88" s="487"/>
      <c r="AD88" s="487"/>
      <c r="AE88" s="487"/>
      <c r="AF88" s="487"/>
      <c r="AG88" s="487"/>
    </row>
    <row r="89" spans="1:33" ht="15" customHeight="1" x14ac:dyDescent="0.2">
      <c r="A89" s="1377"/>
      <c r="B89" s="737"/>
      <c r="C89" s="736"/>
      <c r="D89" s="490"/>
      <c r="E89" s="501"/>
      <c r="F89" s="1362"/>
      <c r="G89" s="501"/>
      <c r="H89" s="501"/>
      <c r="I89" s="499"/>
      <c r="J89" s="490"/>
      <c r="K89" s="499"/>
      <c r="L89" s="499"/>
      <c r="M89" s="926"/>
      <c r="O89" s="499"/>
      <c r="R89" s="499"/>
      <c r="AC89" s="487"/>
      <c r="AD89" s="487"/>
      <c r="AE89" s="487"/>
      <c r="AF89" s="487"/>
      <c r="AG89" s="487"/>
    </row>
    <row r="90" spans="1:33" ht="13.9" customHeight="1" x14ac:dyDescent="0.2">
      <c r="A90" s="1377"/>
      <c r="B90" s="737">
        <v>46</v>
      </c>
      <c r="C90" s="736" t="s">
        <v>17</v>
      </c>
      <c r="D90" s="490"/>
      <c r="E90" s="490"/>
      <c r="F90" s="1363"/>
      <c r="G90" s="490"/>
      <c r="H90" s="490"/>
      <c r="I90" s="499"/>
      <c r="J90" s="490"/>
      <c r="K90" s="499"/>
      <c r="L90" s="499"/>
      <c r="M90" s="926"/>
      <c r="O90" s="499"/>
      <c r="R90" s="499"/>
      <c r="AC90" s="487"/>
      <c r="AD90" s="487"/>
      <c r="AE90" s="487"/>
      <c r="AF90" s="487"/>
      <c r="AG90" s="487"/>
    </row>
    <row r="91" spans="1:33" s="88" customFormat="1" ht="17.25" customHeight="1" x14ac:dyDescent="0.2">
      <c r="A91" s="1930"/>
      <c r="B91" s="124" t="s">
        <v>228</v>
      </c>
      <c r="C91" s="1931" t="s">
        <v>227</v>
      </c>
      <c r="D91" s="525"/>
      <c r="E91" s="529">
        <v>2000</v>
      </c>
      <c r="F91" s="1329">
        <v>0</v>
      </c>
      <c r="G91" s="380">
        <f>SUM(E91:F91)</f>
        <v>2000</v>
      </c>
      <c r="H91" s="380"/>
      <c r="I91" s="128"/>
      <c r="J91" s="1951"/>
      <c r="K91" s="128"/>
      <c r="L91" s="128"/>
      <c r="M91" s="177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</row>
    <row r="92" spans="1:33" s="88" customFormat="1" ht="15" customHeight="1" x14ac:dyDescent="0.2">
      <c r="A92" s="90" t="s">
        <v>627</v>
      </c>
      <c r="B92" s="124" t="s">
        <v>666</v>
      </c>
      <c r="C92" s="1931" t="s">
        <v>484</v>
      </c>
      <c r="D92" s="131"/>
      <c r="E92" s="131">
        <v>2445</v>
      </c>
      <c r="F92" s="1329"/>
      <c r="G92" s="380">
        <f>SUM(E92:F92)</f>
        <v>2445</v>
      </c>
      <c r="H92" s="380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</row>
    <row r="93" spans="1:33" ht="15" customHeight="1" x14ac:dyDescent="0.2">
      <c r="A93" s="774" t="s">
        <v>60</v>
      </c>
      <c r="B93" s="758">
        <v>46</v>
      </c>
      <c r="C93" s="1798" t="s">
        <v>17</v>
      </c>
      <c r="D93" s="1799"/>
      <c r="E93" s="870">
        <f>E92+E91</f>
        <v>4445</v>
      </c>
      <c r="F93" s="1422">
        <f>F92+F91</f>
        <v>0</v>
      </c>
      <c r="G93" s="870">
        <f>G92+G91</f>
        <v>4445</v>
      </c>
      <c r="H93" s="490"/>
      <c r="I93" s="499"/>
      <c r="J93" s="490"/>
      <c r="K93" s="499"/>
      <c r="L93" s="499"/>
      <c r="M93" s="926"/>
      <c r="O93" s="499"/>
      <c r="R93" s="499"/>
      <c r="AC93" s="487"/>
      <c r="AD93" s="487"/>
      <c r="AE93" s="487"/>
      <c r="AF93" s="487"/>
      <c r="AG93" s="487"/>
    </row>
    <row r="94" spans="1:33" ht="9" customHeight="1" x14ac:dyDescent="0.2">
      <c r="A94" s="1668"/>
      <c r="B94" s="737"/>
      <c r="C94" s="736"/>
      <c r="D94" s="490"/>
      <c r="E94" s="490"/>
      <c r="F94" s="1363"/>
      <c r="G94" s="490"/>
      <c r="H94" s="490"/>
      <c r="I94" s="499"/>
      <c r="J94" s="490"/>
      <c r="K94" s="499"/>
      <c r="L94" s="499"/>
      <c r="M94" s="926"/>
      <c r="O94" s="499"/>
      <c r="R94" s="499"/>
      <c r="AC94" s="487"/>
      <c r="AD94" s="487"/>
      <c r="AE94" s="487"/>
      <c r="AF94" s="487"/>
      <c r="AG94" s="487"/>
    </row>
    <row r="95" spans="1:33" ht="13.9" customHeight="1" x14ac:dyDescent="0.2">
      <c r="A95" s="1377"/>
      <c r="B95" s="737">
        <v>47</v>
      </c>
      <c r="C95" s="736" t="s">
        <v>18</v>
      </c>
      <c r="D95" s="490"/>
      <c r="E95" s="490"/>
      <c r="F95" s="1363"/>
      <c r="G95" s="490"/>
      <c r="H95" s="490"/>
      <c r="I95" s="499"/>
      <c r="J95" s="490"/>
      <c r="K95" s="499"/>
      <c r="L95" s="499"/>
      <c r="M95" s="926"/>
      <c r="O95" s="499"/>
      <c r="R95" s="499"/>
      <c r="AC95" s="487"/>
      <c r="AD95" s="487"/>
      <c r="AE95" s="487"/>
      <c r="AF95" s="487"/>
      <c r="AG95" s="487"/>
    </row>
    <row r="96" spans="1:33" s="88" customFormat="1" ht="13.9" customHeight="1" x14ac:dyDescent="0.2">
      <c r="A96" s="1930"/>
      <c r="B96" s="124" t="s">
        <v>229</v>
      </c>
      <c r="C96" s="1931" t="s">
        <v>227</v>
      </c>
      <c r="D96" s="525"/>
      <c r="E96" s="529">
        <v>4000</v>
      </c>
      <c r="F96" s="1329">
        <v>0</v>
      </c>
      <c r="G96" s="380">
        <f>SUM(E96:F96)</f>
        <v>4000</v>
      </c>
      <c r="H96" s="380"/>
      <c r="I96" s="128"/>
      <c r="J96" s="1951"/>
      <c r="K96" s="128"/>
      <c r="L96" s="128"/>
      <c r="M96" s="177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</row>
    <row r="97" spans="1:33" ht="7.5" customHeight="1" x14ac:dyDescent="0.2">
      <c r="A97" s="1377"/>
      <c r="B97" s="737"/>
      <c r="C97" s="736"/>
      <c r="D97" s="490"/>
      <c r="E97" s="501"/>
      <c r="F97" s="1362"/>
      <c r="G97" s="501"/>
      <c r="H97" s="501"/>
      <c r="I97" s="499"/>
      <c r="J97" s="490"/>
      <c r="K97" s="499"/>
      <c r="L97" s="499"/>
      <c r="M97" s="926"/>
      <c r="O97" s="499"/>
      <c r="R97" s="499"/>
      <c r="AC97" s="487"/>
      <c r="AD97" s="487"/>
      <c r="AE97" s="487"/>
      <c r="AF97" s="487"/>
      <c r="AG97" s="487"/>
    </row>
    <row r="98" spans="1:33" ht="13.9" customHeight="1" x14ac:dyDescent="0.2">
      <c r="A98" s="1377"/>
      <c r="B98" s="737">
        <v>48</v>
      </c>
      <c r="C98" s="736" t="s">
        <v>19</v>
      </c>
      <c r="D98" s="490"/>
      <c r="E98" s="501"/>
      <c r="F98" s="1362"/>
      <c r="G98" s="501"/>
      <c r="H98" s="501"/>
      <c r="I98" s="499"/>
      <c r="J98" s="490"/>
      <c r="K98" s="499"/>
      <c r="L98" s="499"/>
      <c r="M98" s="926"/>
      <c r="O98" s="499"/>
      <c r="R98" s="499"/>
      <c r="AC98" s="487"/>
      <c r="AD98" s="487"/>
      <c r="AE98" s="487"/>
      <c r="AF98" s="487"/>
      <c r="AG98" s="487"/>
    </row>
    <row r="99" spans="1:33" s="88" customFormat="1" ht="13.9" customHeight="1" x14ac:dyDescent="0.2">
      <c r="A99" s="1930"/>
      <c r="B99" s="124" t="s">
        <v>480</v>
      </c>
      <c r="C99" s="1931" t="s">
        <v>227</v>
      </c>
      <c r="D99" s="525"/>
      <c r="E99" s="529">
        <v>3500</v>
      </c>
      <c r="F99" s="1329">
        <v>0</v>
      </c>
      <c r="G99" s="380">
        <f>SUM(E99:F99)</f>
        <v>3500</v>
      </c>
      <c r="H99" s="380"/>
      <c r="I99" s="128"/>
      <c r="J99" s="1951"/>
      <c r="K99" s="128"/>
      <c r="L99" s="128"/>
      <c r="M99" s="177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</row>
    <row r="100" spans="1:33" ht="13.9" customHeight="1" x14ac:dyDescent="0.2">
      <c r="A100" s="1377" t="s">
        <v>60</v>
      </c>
      <c r="B100" s="737">
        <v>48</v>
      </c>
      <c r="C100" s="736" t="s">
        <v>19</v>
      </c>
      <c r="D100" s="503"/>
      <c r="E100" s="684">
        <f>SUM(E99:E99)</f>
        <v>3500</v>
      </c>
      <c r="F100" s="1422">
        <f>SUM(F99:F99)</f>
        <v>0</v>
      </c>
      <c r="G100" s="684">
        <f>SUM(G99:G99)</f>
        <v>3500</v>
      </c>
      <c r="H100" s="504"/>
      <c r="I100" s="499"/>
      <c r="J100" s="929"/>
      <c r="K100" s="499"/>
      <c r="L100" s="499"/>
      <c r="M100" s="926"/>
      <c r="O100" s="499"/>
      <c r="R100" s="499"/>
      <c r="AC100" s="487"/>
      <c r="AD100" s="487"/>
      <c r="AE100" s="487"/>
      <c r="AF100" s="487"/>
      <c r="AG100" s="487"/>
    </row>
    <row r="101" spans="1:33" ht="13.9" customHeight="1" x14ac:dyDescent="0.2">
      <c r="A101" s="1377" t="s">
        <v>60</v>
      </c>
      <c r="B101" s="737">
        <v>36</v>
      </c>
      <c r="C101" s="736" t="s">
        <v>120</v>
      </c>
      <c r="D101" s="444"/>
      <c r="E101" s="438">
        <f>E100+E93+E96+E88</f>
        <v>18945</v>
      </c>
      <c r="F101" s="1286">
        <f>F100+F91+F96+F88</f>
        <v>0</v>
      </c>
      <c r="G101" s="438">
        <f>G100+G93+G96+G88</f>
        <v>18945</v>
      </c>
      <c r="H101" s="439"/>
      <c r="I101" s="499"/>
      <c r="J101" s="927"/>
      <c r="K101" s="499"/>
      <c r="L101" s="499"/>
      <c r="M101" s="926"/>
      <c r="O101" s="499"/>
      <c r="R101" s="499"/>
      <c r="AC101" s="487"/>
      <c r="AD101" s="487"/>
      <c r="AE101" s="487"/>
      <c r="AF101" s="487"/>
      <c r="AG101" s="487"/>
    </row>
    <row r="102" spans="1:33" ht="15" customHeight="1" x14ac:dyDescent="0.2">
      <c r="A102" s="1377"/>
      <c r="B102" s="737"/>
      <c r="C102" s="736"/>
      <c r="D102" s="444"/>
      <c r="E102" s="439"/>
      <c r="F102" s="1280"/>
      <c r="G102" s="439"/>
      <c r="H102" s="439"/>
      <c r="I102" s="499"/>
      <c r="J102" s="927"/>
      <c r="K102" s="499"/>
      <c r="L102" s="499"/>
      <c r="M102" s="926"/>
      <c r="O102" s="499"/>
      <c r="R102" s="499"/>
      <c r="AC102" s="487"/>
      <c r="AD102" s="487"/>
      <c r="AE102" s="487"/>
      <c r="AF102" s="487"/>
      <c r="AG102" s="487"/>
    </row>
    <row r="103" spans="1:33" ht="15" customHeight="1" x14ac:dyDescent="0.2">
      <c r="A103" s="1377"/>
      <c r="B103" s="737">
        <v>35</v>
      </c>
      <c r="C103" s="736" t="s">
        <v>485</v>
      </c>
      <c r="D103" s="444"/>
      <c r="E103" s="439"/>
      <c r="F103" s="1280"/>
      <c r="G103" s="439"/>
      <c r="H103" s="439"/>
      <c r="I103" s="499"/>
      <c r="J103" s="927"/>
      <c r="K103" s="499"/>
      <c r="L103" s="499"/>
      <c r="M103" s="926"/>
      <c r="O103" s="499"/>
      <c r="R103" s="499"/>
      <c r="AC103" s="487"/>
      <c r="AD103" s="487"/>
      <c r="AE103" s="487"/>
      <c r="AF103" s="487"/>
      <c r="AG103" s="487"/>
    </row>
    <row r="104" spans="1:33" x14ac:dyDescent="0.2">
      <c r="A104" s="1377" t="s">
        <v>627</v>
      </c>
      <c r="B104" s="737" t="s">
        <v>665</v>
      </c>
      <c r="C104" s="736" t="s">
        <v>485</v>
      </c>
      <c r="D104" s="444"/>
      <c r="E104" s="451">
        <v>40000</v>
      </c>
      <c r="F104" s="1444">
        <v>0</v>
      </c>
      <c r="G104" s="451">
        <f>SUM(E104:F104)</f>
        <v>40000</v>
      </c>
      <c r="H104" s="439"/>
      <c r="I104" s="798"/>
      <c r="J104" s="928"/>
      <c r="K104" s="928"/>
      <c r="L104" s="798"/>
      <c r="M104" s="798"/>
      <c r="O104" s="499"/>
      <c r="R104" s="499"/>
      <c r="AC104" s="487"/>
      <c r="AD104" s="487"/>
      <c r="AE104" s="487"/>
      <c r="AF104" s="487"/>
      <c r="AG104" s="487"/>
    </row>
    <row r="105" spans="1:33" ht="27" customHeight="1" x14ac:dyDescent="0.2">
      <c r="A105" s="1377" t="s">
        <v>60</v>
      </c>
      <c r="B105" s="737">
        <v>35</v>
      </c>
      <c r="C105" s="736" t="s">
        <v>874</v>
      </c>
      <c r="D105" s="444"/>
      <c r="E105" s="451">
        <f>SUM(E104:E104)</f>
        <v>40000</v>
      </c>
      <c r="F105" s="1444">
        <f t="shared" ref="F105:G105" si="11">SUM(F104:F104)</f>
        <v>0</v>
      </c>
      <c r="G105" s="451">
        <f t="shared" si="11"/>
        <v>40000</v>
      </c>
      <c r="H105" s="439"/>
      <c r="I105" s="499"/>
      <c r="J105" s="927"/>
      <c r="K105" s="499"/>
      <c r="L105" s="499"/>
      <c r="M105" s="926"/>
      <c r="O105" s="499"/>
      <c r="R105" s="499"/>
      <c r="AC105" s="487"/>
      <c r="AD105" s="487"/>
      <c r="AE105" s="487"/>
      <c r="AF105" s="487"/>
      <c r="AG105" s="487"/>
    </row>
    <row r="106" spans="1:33" ht="13.9" customHeight="1" x14ac:dyDescent="0.2">
      <c r="A106" s="1377" t="s">
        <v>60</v>
      </c>
      <c r="B106" s="731">
        <v>4.3369999999999997</v>
      </c>
      <c r="C106" s="734" t="s">
        <v>86</v>
      </c>
      <c r="D106" s="444"/>
      <c r="E106" s="451">
        <f>E101+E105</f>
        <v>58945</v>
      </c>
      <c r="F106" s="1444">
        <f>F101+F105</f>
        <v>0</v>
      </c>
      <c r="G106" s="451">
        <f>G101+G105</f>
        <v>58945</v>
      </c>
      <c r="H106" s="439"/>
      <c r="I106" s="499"/>
      <c r="J106" s="927"/>
      <c r="K106" s="499"/>
      <c r="L106" s="499"/>
      <c r="M106" s="926"/>
      <c r="O106" s="499"/>
      <c r="R106" s="499"/>
      <c r="AC106" s="487"/>
      <c r="AD106" s="487"/>
      <c r="AE106" s="487"/>
      <c r="AF106" s="487"/>
      <c r="AG106" s="487"/>
    </row>
    <row r="107" spans="1:33" ht="13.9" customHeight="1" x14ac:dyDescent="0.2">
      <c r="A107" s="1377" t="s">
        <v>60</v>
      </c>
      <c r="B107" s="759">
        <v>4</v>
      </c>
      <c r="C107" s="736" t="s">
        <v>113</v>
      </c>
      <c r="D107" s="444"/>
      <c r="E107" s="451">
        <f>E106+E81</f>
        <v>81381</v>
      </c>
      <c r="F107" s="1444">
        <f>F106+F81</f>
        <v>0</v>
      </c>
      <c r="G107" s="451">
        <f>G106+G81</f>
        <v>81381</v>
      </c>
      <c r="H107" s="439"/>
      <c r="I107" s="499"/>
      <c r="J107" s="927"/>
      <c r="K107" s="499"/>
      <c r="L107" s="499"/>
      <c r="M107" s="926"/>
      <c r="O107" s="499"/>
      <c r="R107" s="499"/>
      <c r="AC107" s="487"/>
      <c r="AD107" s="487"/>
      <c r="AE107" s="487"/>
      <c r="AF107" s="487"/>
      <c r="AG107" s="487"/>
    </row>
    <row r="108" spans="1:33" ht="13.9" customHeight="1" x14ac:dyDescent="0.2">
      <c r="A108" s="774" t="s">
        <v>60</v>
      </c>
      <c r="B108" s="766">
        <v>5054</v>
      </c>
      <c r="C108" s="767" t="s">
        <v>37</v>
      </c>
      <c r="D108" s="452"/>
      <c r="E108" s="451">
        <f>E106+E81</f>
        <v>81381</v>
      </c>
      <c r="F108" s="1444">
        <f>F106+F81</f>
        <v>0</v>
      </c>
      <c r="G108" s="451">
        <f>G106+G81</f>
        <v>81381</v>
      </c>
      <c r="H108" s="439"/>
      <c r="I108" s="499"/>
      <c r="J108" s="927"/>
      <c r="K108" s="499"/>
      <c r="L108" s="499"/>
      <c r="M108" s="926"/>
      <c r="O108" s="499"/>
      <c r="R108" s="499"/>
      <c r="AC108" s="487"/>
      <c r="AD108" s="487"/>
      <c r="AE108" s="487"/>
      <c r="AF108" s="487"/>
      <c r="AG108" s="487"/>
    </row>
    <row r="109" spans="1:33" ht="15" customHeight="1" x14ac:dyDescent="0.2">
      <c r="A109" s="778" t="s">
        <v>60</v>
      </c>
      <c r="B109" s="779"/>
      <c r="C109" s="765" t="s">
        <v>15</v>
      </c>
      <c r="D109" s="457"/>
      <c r="E109" s="438">
        <f>E108+E72+E64</f>
        <v>160098</v>
      </c>
      <c r="F109" s="1286">
        <f>F108+F72+F64</f>
        <v>0</v>
      </c>
      <c r="G109" s="438">
        <f>G108+G72+G64</f>
        <v>160098</v>
      </c>
      <c r="H109" s="439"/>
      <c r="I109" s="499"/>
      <c r="J109" s="497"/>
      <c r="K109" s="499"/>
      <c r="L109" s="499"/>
      <c r="M109" s="926"/>
      <c r="O109" s="499"/>
      <c r="R109" s="499"/>
      <c r="AC109" s="487"/>
      <c r="AD109" s="487"/>
      <c r="AE109" s="487"/>
      <c r="AF109" s="487"/>
      <c r="AG109" s="487"/>
    </row>
    <row r="110" spans="1:33" ht="15" customHeight="1" x14ac:dyDescent="0.2">
      <c r="A110" s="778" t="s">
        <v>60</v>
      </c>
      <c r="B110" s="779"/>
      <c r="C110" s="765" t="s">
        <v>61</v>
      </c>
      <c r="D110" s="863"/>
      <c r="E110" s="438">
        <f>E109+E43</f>
        <v>247428</v>
      </c>
      <c r="F110" s="1286">
        <f>F109+F43</f>
        <v>0</v>
      </c>
      <c r="G110" s="863">
        <f>np+E110</f>
        <v>247428</v>
      </c>
      <c r="H110" s="497"/>
      <c r="I110" s="499"/>
      <c r="J110" s="497"/>
      <c r="K110" s="499"/>
      <c r="L110" s="499"/>
      <c r="M110" s="926"/>
      <c r="O110" s="499"/>
      <c r="R110" s="499"/>
      <c r="AC110" s="487"/>
      <c r="AD110" s="487"/>
      <c r="AE110" s="487"/>
      <c r="AF110" s="487"/>
      <c r="AG110" s="487"/>
    </row>
    <row r="111" spans="1:33" ht="15" customHeight="1" x14ac:dyDescent="0.2">
      <c r="A111" s="1674" t="s">
        <v>813</v>
      </c>
      <c r="B111" s="1659"/>
      <c r="C111" s="1660"/>
      <c r="D111" s="1661"/>
      <c r="E111" s="445"/>
      <c r="F111" s="1454"/>
      <c r="G111" s="1661"/>
      <c r="H111" s="497"/>
      <c r="I111" s="499"/>
      <c r="J111" s="497"/>
      <c r="K111" s="499"/>
      <c r="L111" s="499"/>
      <c r="M111" s="926"/>
      <c r="O111" s="499"/>
      <c r="R111" s="499"/>
      <c r="AC111" s="487"/>
      <c r="AD111" s="487"/>
      <c r="AE111" s="487"/>
      <c r="AF111" s="487"/>
      <c r="AG111" s="487"/>
    </row>
    <row r="112" spans="1:33" ht="27.75" customHeight="1" x14ac:dyDescent="0.2">
      <c r="A112" s="2073" t="s">
        <v>841</v>
      </c>
      <c r="B112" s="2073"/>
      <c r="C112" s="2073"/>
      <c r="D112" s="2073"/>
      <c r="E112" s="2073"/>
      <c r="F112" s="2073"/>
      <c r="G112" s="2073"/>
      <c r="H112" s="1918"/>
      <c r="I112" s="444"/>
      <c r="J112" s="444"/>
      <c r="K112" s="444"/>
      <c r="L112" s="444"/>
      <c r="M112" s="444"/>
      <c r="O112" s="499"/>
      <c r="R112" s="926"/>
    </row>
    <row r="113" spans="1:18" ht="25.5" customHeight="1" x14ac:dyDescent="0.2">
      <c r="A113" s="489" t="s">
        <v>843</v>
      </c>
      <c r="B113" s="2076" t="s">
        <v>812</v>
      </c>
      <c r="C113" s="2076"/>
      <c r="D113" s="2076"/>
      <c r="E113" s="2076"/>
      <c r="F113" s="2076"/>
      <c r="G113" s="2076"/>
      <c r="H113" s="1921"/>
      <c r="I113" s="492"/>
      <c r="J113" s="492"/>
      <c r="K113" s="492"/>
      <c r="L113" s="492"/>
      <c r="M113" s="492"/>
      <c r="R113" s="926"/>
    </row>
    <row r="114" spans="1:18" ht="28.15" customHeight="1" x14ac:dyDescent="0.2">
      <c r="A114" s="957" t="s">
        <v>143</v>
      </c>
      <c r="B114" s="1662">
        <v>5054</v>
      </c>
      <c r="C114" s="2072" t="s">
        <v>842</v>
      </c>
      <c r="D114" s="2072"/>
      <c r="E114" s="492">
        <v>3500</v>
      </c>
      <c r="F114" s="1663">
        <v>0</v>
      </c>
      <c r="G114" s="492">
        <f>F114+E114</f>
        <v>3500</v>
      </c>
      <c r="H114" s="492"/>
      <c r="I114" s="492"/>
      <c r="J114" s="492"/>
      <c r="K114" s="492"/>
      <c r="L114" s="492"/>
      <c r="M114" s="492"/>
      <c r="R114" s="926"/>
    </row>
    <row r="115" spans="1:18" x14ac:dyDescent="0.2">
      <c r="A115" s="1387"/>
      <c r="B115" s="519"/>
      <c r="C115" s="507"/>
      <c r="D115" s="492"/>
      <c r="E115" s="492"/>
      <c r="F115" s="492"/>
      <c r="G115" s="492"/>
      <c r="H115" s="492"/>
      <c r="I115" s="492"/>
      <c r="J115" s="492"/>
      <c r="K115" s="492"/>
      <c r="L115" s="492"/>
      <c r="M115" s="492"/>
      <c r="R115" s="926"/>
    </row>
    <row r="116" spans="1:18" x14ac:dyDescent="0.2">
      <c r="A116" s="1387"/>
      <c r="B116" s="519"/>
      <c r="C116" s="507"/>
      <c r="D116" s="492"/>
      <c r="E116" s="492"/>
      <c r="F116" s="492"/>
      <c r="G116" s="492"/>
      <c r="H116" s="492"/>
      <c r="I116" s="492"/>
      <c r="J116" s="492"/>
      <c r="K116" s="492"/>
      <c r="L116" s="492"/>
      <c r="M116" s="492"/>
      <c r="R116" s="926"/>
    </row>
    <row r="117" spans="1:18" x14ac:dyDescent="0.2">
      <c r="A117" s="1387"/>
      <c r="B117" s="519"/>
      <c r="C117" s="507"/>
      <c r="D117" s="492"/>
      <c r="E117" s="492"/>
      <c r="F117" s="492"/>
      <c r="G117" s="492"/>
      <c r="H117" s="492"/>
      <c r="I117" s="492"/>
      <c r="J117" s="492"/>
      <c r="K117" s="492"/>
      <c r="L117" s="492"/>
      <c r="M117" s="492"/>
      <c r="R117" s="926"/>
    </row>
    <row r="118" spans="1:18" x14ac:dyDescent="0.2">
      <c r="A118" s="1387"/>
      <c r="B118" s="519"/>
      <c r="C118" s="507"/>
      <c r="D118" s="492"/>
      <c r="E118" s="492"/>
      <c r="F118" s="492"/>
      <c r="G118" s="492"/>
      <c r="H118" s="492"/>
      <c r="I118" s="492"/>
      <c r="J118" s="492"/>
      <c r="K118" s="492"/>
      <c r="L118" s="492"/>
      <c r="M118" s="492"/>
      <c r="R118" s="926"/>
    </row>
    <row r="119" spans="1:18" x14ac:dyDescent="0.2">
      <c r="A119" s="1387"/>
      <c r="B119" s="519"/>
      <c r="C119" s="507"/>
      <c r="D119" s="492"/>
      <c r="E119" s="492"/>
      <c r="F119" s="492"/>
      <c r="G119" s="492"/>
      <c r="H119" s="492"/>
      <c r="I119" s="492"/>
      <c r="J119" s="492"/>
      <c r="K119" s="492"/>
      <c r="L119" s="492"/>
      <c r="M119" s="492"/>
      <c r="R119" s="926"/>
    </row>
    <row r="120" spans="1:18" x14ac:dyDescent="0.2">
      <c r="A120" s="1387"/>
      <c r="B120" s="519"/>
      <c r="C120" s="507"/>
      <c r="D120" s="492"/>
      <c r="E120" s="492"/>
      <c r="F120" s="492"/>
      <c r="G120" s="492"/>
      <c r="H120" s="492"/>
      <c r="I120" s="492"/>
      <c r="J120" s="492"/>
      <c r="K120" s="492"/>
      <c r="L120" s="492"/>
      <c r="M120" s="492"/>
      <c r="R120" s="926"/>
    </row>
    <row r="121" spans="1:18" x14ac:dyDescent="0.2">
      <c r="A121" s="1387"/>
      <c r="B121" s="519"/>
      <c r="C121" s="507"/>
      <c r="D121" s="492"/>
      <c r="E121" s="492"/>
      <c r="F121" s="492"/>
      <c r="G121" s="492"/>
      <c r="H121" s="492"/>
      <c r="I121" s="492"/>
      <c r="J121" s="492"/>
      <c r="K121" s="492"/>
      <c r="L121" s="492"/>
      <c r="M121" s="492"/>
      <c r="R121" s="926"/>
    </row>
    <row r="122" spans="1:18" x14ac:dyDescent="0.2">
      <c r="A122" s="1387"/>
      <c r="B122" s="519"/>
      <c r="C122" s="507"/>
      <c r="D122" s="492"/>
      <c r="E122" s="492"/>
      <c r="F122" s="492"/>
      <c r="G122" s="492"/>
      <c r="H122" s="492"/>
      <c r="I122" s="492"/>
      <c r="J122" s="492"/>
      <c r="K122" s="492"/>
      <c r="L122" s="492"/>
      <c r="M122" s="492"/>
      <c r="R122" s="926"/>
    </row>
    <row r="123" spans="1:18" x14ac:dyDescent="0.2">
      <c r="A123" s="1387"/>
      <c r="B123" s="519"/>
      <c r="C123" s="507"/>
      <c r="D123" s="1981"/>
      <c r="E123" s="1443"/>
      <c r="F123" s="1981"/>
      <c r="G123" s="1443"/>
      <c r="H123" s="1443"/>
      <c r="I123" s="479"/>
      <c r="J123" s="479"/>
      <c r="K123" s="492"/>
      <c r="L123" s="492"/>
      <c r="R123" s="926"/>
    </row>
    <row r="124" spans="1:18" x14ac:dyDescent="0.2">
      <c r="A124" s="1387"/>
      <c r="B124" s="519"/>
      <c r="C124" s="507"/>
      <c r="D124" s="786"/>
      <c r="E124" s="786"/>
      <c r="F124" s="786"/>
      <c r="G124" s="786"/>
      <c r="H124" s="786"/>
      <c r="I124" s="786"/>
      <c r="J124" s="786"/>
      <c r="K124" s="492"/>
      <c r="L124" s="492"/>
      <c r="R124" s="926"/>
    </row>
    <row r="125" spans="1:18" x14ac:dyDescent="0.2">
      <c r="A125" s="1387"/>
      <c r="B125" s="519"/>
      <c r="C125" s="737"/>
      <c r="D125" s="787"/>
      <c r="E125" s="787"/>
      <c r="F125" s="787"/>
      <c r="G125" s="787"/>
      <c r="H125" s="787"/>
      <c r="I125" s="787"/>
      <c r="J125" s="787"/>
      <c r="K125" s="492"/>
      <c r="L125" s="492"/>
    </row>
    <row r="126" spans="1:18" x14ac:dyDescent="0.2">
      <c r="A126" s="1387"/>
      <c r="B126" s="519"/>
      <c r="C126" s="737"/>
      <c r="D126" s="492"/>
      <c r="E126" s="492"/>
      <c r="F126" s="492"/>
      <c r="G126" s="490"/>
      <c r="H126" s="490"/>
      <c r="I126" s="492"/>
      <c r="J126" s="492"/>
      <c r="K126" s="492"/>
      <c r="L126" s="492"/>
    </row>
    <row r="127" spans="1:18" x14ac:dyDescent="0.2">
      <c r="A127" s="1387"/>
      <c r="B127" s="519"/>
      <c r="C127" s="737"/>
      <c r="D127" s="492"/>
      <c r="E127" s="490"/>
      <c r="F127" s="492"/>
      <c r="G127" s="492"/>
      <c r="H127" s="492"/>
      <c r="I127" s="492"/>
      <c r="J127" s="492"/>
      <c r="K127" s="492"/>
      <c r="L127" s="492"/>
    </row>
    <row r="128" spans="1:18" x14ac:dyDescent="0.2">
      <c r="A128" s="1387"/>
      <c r="B128" s="519"/>
      <c r="C128" s="737"/>
      <c r="D128" s="492"/>
      <c r="E128" s="492"/>
      <c r="F128" s="492"/>
      <c r="G128" s="492"/>
      <c r="H128" s="492"/>
      <c r="I128" s="492"/>
      <c r="J128" s="492"/>
      <c r="K128" s="492"/>
      <c r="L128" s="492"/>
      <c r="R128" s="926"/>
    </row>
    <row r="129" spans="1:33" x14ac:dyDescent="0.2">
      <c r="A129" s="1387"/>
      <c r="B129" s="519"/>
      <c r="C129" s="737"/>
      <c r="D129" s="492"/>
      <c r="E129" s="492"/>
      <c r="F129" s="492"/>
      <c r="G129" s="492"/>
      <c r="H129" s="492"/>
      <c r="I129" s="492"/>
      <c r="J129" s="492"/>
      <c r="K129" s="492"/>
      <c r="L129" s="492"/>
      <c r="R129" s="926"/>
    </row>
    <row r="130" spans="1:33" x14ac:dyDescent="0.2">
      <c r="A130" s="1387"/>
      <c r="B130" s="519"/>
      <c r="C130" s="737"/>
      <c r="D130" s="492"/>
      <c r="E130" s="492"/>
      <c r="F130" s="492"/>
      <c r="G130" s="492"/>
      <c r="H130" s="492"/>
      <c r="I130" s="492"/>
      <c r="J130" s="492"/>
      <c r="K130" s="492"/>
      <c r="L130" s="492"/>
      <c r="R130" s="926"/>
    </row>
    <row r="131" spans="1:33" x14ac:dyDescent="0.2">
      <c r="A131" s="1387"/>
      <c r="B131" s="519"/>
      <c r="C131" s="737"/>
      <c r="D131" s="492"/>
      <c r="E131" s="492"/>
      <c r="F131" s="492"/>
      <c r="G131" s="492"/>
      <c r="H131" s="492"/>
      <c r="I131" s="492"/>
      <c r="J131" s="492"/>
      <c r="K131" s="492"/>
      <c r="L131" s="492"/>
      <c r="R131" s="926"/>
    </row>
    <row r="132" spans="1:33" x14ac:dyDescent="0.2">
      <c r="A132" s="1387"/>
      <c r="B132" s="519"/>
      <c r="C132" s="737"/>
      <c r="D132" s="492"/>
      <c r="E132" s="492"/>
      <c r="F132" s="492"/>
      <c r="G132" s="492"/>
      <c r="H132" s="492"/>
      <c r="I132" s="492"/>
      <c r="J132" s="492"/>
      <c r="K132" s="492"/>
      <c r="L132" s="492"/>
      <c r="R132" s="926"/>
    </row>
    <row r="133" spans="1:33" x14ac:dyDescent="0.2">
      <c r="A133" s="1387"/>
      <c r="B133" s="519"/>
      <c r="C133" s="507"/>
      <c r="D133" s="492"/>
      <c r="E133" s="492"/>
      <c r="F133" s="492"/>
      <c r="G133" s="492"/>
      <c r="H133" s="492"/>
      <c r="I133" s="492"/>
      <c r="J133" s="492"/>
      <c r="K133" s="492"/>
      <c r="L133" s="492"/>
      <c r="R133" s="926"/>
      <c r="S133" s="487"/>
      <c r="T133" s="487"/>
      <c r="U133" s="487"/>
      <c r="V133" s="487"/>
      <c r="W133" s="487"/>
      <c r="X133" s="487"/>
      <c r="Y133" s="487"/>
      <c r="Z133" s="487"/>
      <c r="AA133" s="487"/>
      <c r="AB133" s="487"/>
      <c r="AC133" s="487"/>
      <c r="AD133" s="487"/>
      <c r="AE133" s="487"/>
      <c r="AF133" s="487"/>
      <c r="AG133" s="487"/>
    </row>
    <row r="134" spans="1:33" x14ac:dyDescent="0.2">
      <c r="A134" s="1387"/>
      <c r="B134" s="519"/>
      <c r="C134" s="737"/>
      <c r="D134" s="492"/>
      <c r="E134" s="492"/>
      <c r="F134" s="492"/>
      <c r="G134" s="492"/>
      <c r="H134" s="492"/>
      <c r="I134" s="492"/>
      <c r="J134" s="492"/>
      <c r="K134" s="492"/>
      <c r="L134" s="492"/>
      <c r="R134" s="926"/>
      <c r="S134" s="487"/>
      <c r="T134" s="487"/>
      <c r="U134" s="487"/>
      <c r="V134" s="487"/>
      <c r="W134" s="487"/>
      <c r="X134" s="487"/>
      <c r="Y134" s="487"/>
      <c r="Z134" s="487"/>
      <c r="AA134" s="487"/>
      <c r="AB134" s="487"/>
      <c r="AC134" s="487"/>
      <c r="AD134" s="487"/>
      <c r="AE134" s="487"/>
      <c r="AF134" s="487"/>
      <c r="AG134" s="487"/>
    </row>
    <row r="135" spans="1:33" x14ac:dyDescent="0.2">
      <c r="A135" s="1387"/>
      <c r="B135" s="519"/>
      <c r="C135" s="737"/>
      <c r="D135" s="492"/>
      <c r="E135" s="492"/>
      <c r="F135" s="492"/>
      <c r="G135" s="492"/>
      <c r="H135" s="492"/>
      <c r="I135" s="492"/>
      <c r="J135" s="492"/>
      <c r="K135" s="492"/>
      <c r="L135" s="492"/>
      <c r="R135" s="926"/>
      <c r="S135" s="487"/>
      <c r="T135" s="487"/>
      <c r="U135" s="487"/>
      <c r="V135" s="487"/>
      <c r="W135" s="487"/>
      <c r="X135" s="487"/>
      <c r="Y135" s="487"/>
      <c r="Z135" s="487"/>
      <c r="AA135" s="487"/>
      <c r="AB135" s="487"/>
      <c r="AC135" s="487"/>
      <c r="AD135" s="487"/>
      <c r="AE135" s="487"/>
      <c r="AF135" s="487"/>
      <c r="AG135" s="487"/>
    </row>
    <row r="136" spans="1:33" x14ac:dyDescent="0.2">
      <c r="A136" s="1387"/>
      <c r="B136" s="519"/>
      <c r="C136" s="737"/>
      <c r="D136" s="492"/>
      <c r="E136" s="492"/>
      <c r="F136" s="439"/>
      <c r="G136" s="492"/>
      <c r="H136" s="492"/>
      <c r="I136" s="492"/>
      <c r="J136" s="492"/>
      <c r="K136" s="492"/>
      <c r="L136" s="492"/>
      <c r="R136" s="926"/>
      <c r="S136" s="487"/>
      <c r="T136" s="487"/>
      <c r="U136" s="487"/>
      <c r="V136" s="487"/>
      <c r="W136" s="487"/>
      <c r="X136" s="487"/>
      <c r="Y136" s="487"/>
      <c r="Z136" s="487"/>
      <c r="AA136" s="487"/>
      <c r="AB136" s="487"/>
      <c r="AC136" s="487"/>
      <c r="AD136" s="487"/>
      <c r="AE136" s="487"/>
      <c r="AF136" s="487"/>
      <c r="AG136" s="487"/>
    </row>
    <row r="137" spans="1:33" x14ac:dyDescent="0.2">
      <c r="A137" s="1387"/>
      <c r="B137" s="519"/>
      <c r="C137" s="737"/>
      <c r="D137" s="492"/>
      <c r="E137" s="492"/>
      <c r="F137" s="492"/>
      <c r="G137" s="492"/>
      <c r="H137" s="492"/>
      <c r="I137" s="492"/>
      <c r="J137" s="492"/>
      <c r="K137" s="492"/>
      <c r="L137" s="492"/>
      <c r="R137" s="926"/>
      <c r="S137" s="487"/>
      <c r="T137" s="487"/>
      <c r="U137" s="487"/>
      <c r="V137" s="487"/>
      <c r="W137" s="487"/>
      <c r="X137" s="487"/>
      <c r="Y137" s="487"/>
      <c r="Z137" s="487"/>
      <c r="AA137" s="487"/>
      <c r="AB137" s="487"/>
      <c r="AC137" s="487"/>
      <c r="AD137" s="487"/>
      <c r="AE137" s="487"/>
      <c r="AF137" s="487"/>
      <c r="AG137" s="487"/>
    </row>
    <row r="138" spans="1:33" x14ac:dyDescent="0.2">
      <c r="A138" s="1387"/>
      <c r="B138" s="519"/>
      <c r="C138" s="737"/>
      <c r="D138" s="492"/>
      <c r="E138" s="492"/>
      <c r="F138" s="492"/>
      <c r="G138" s="492"/>
      <c r="H138" s="492"/>
      <c r="I138" s="492"/>
      <c r="J138" s="492"/>
      <c r="K138" s="492"/>
      <c r="L138" s="492"/>
      <c r="R138" s="926"/>
      <c r="S138" s="487"/>
      <c r="T138" s="487"/>
      <c r="U138" s="487"/>
      <c r="V138" s="487"/>
      <c r="W138" s="487"/>
      <c r="X138" s="487"/>
      <c r="Y138" s="487"/>
      <c r="Z138" s="487"/>
      <c r="AA138" s="487"/>
      <c r="AB138" s="487"/>
      <c r="AC138" s="487"/>
      <c r="AD138" s="487"/>
      <c r="AE138" s="487"/>
      <c r="AF138" s="487"/>
      <c r="AG138" s="487"/>
    </row>
    <row r="139" spans="1:33" x14ac:dyDescent="0.2">
      <c r="A139" s="1387"/>
      <c r="B139" s="519"/>
      <c r="C139" s="737"/>
      <c r="D139" s="492"/>
      <c r="E139" s="492"/>
      <c r="F139" s="492"/>
      <c r="G139" s="492"/>
      <c r="H139" s="492"/>
      <c r="I139" s="492"/>
      <c r="J139" s="492"/>
      <c r="K139" s="492"/>
      <c r="L139" s="492"/>
      <c r="R139" s="926"/>
      <c r="S139" s="487"/>
      <c r="T139" s="487"/>
      <c r="U139" s="487"/>
      <c r="V139" s="487"/>
      <c r="W139" s="487"/>
      <c r="X139" s="487"/>
      <c r="Y139" s="487"/>
      <c r="Z139" s="487"/>
      <c r="AA139" s="487"/>
      <c r="AB139" s="487"/>
      <c r="AC139" s="487"/>
      <c r="AD139" s="487"/>
      <c r="AE139" s="487"/>
      <c r="AF139" s="487"/>
      <c r="AG139" s="487"/>
    </row>
    <row r="140" spans="1:33" x14ac:dyDescent="0.2">
      <c r="A140" s="1387"/>
      <c r="B140" s="519"/>
      <c r="C140" s="507"/>
      <c r="D140" s="492"/>
      <c r="E140" s="492"/>
      <c r="F140" s="492"/>
      <c r="G140" s="492"/>
      <c r="H140" s="492"/>
      <c r="I140" s="492"/>
      <c r="J140" s="492"/>
      <c r="K140" s="492"/>
      <c r="L140" s="492"/>
      <c r="R140" s="926"/>
      <c r="S140" s="487"/>
      <c r="T140" s="487"/>
      <c r="U140" s="487"/>
      <c r="V140" s="487"/>
      <c r="W140" s="487"/>
      <c r="X140" s="487"/>
      <c r="Y140" s="487"/>
      <c r="Z140" s="487"/>
      <c r="AA140" s="487"/>
      <c r="AB140" s="487"/>
      <c r="AC140" s="487"/>
      <c r="AD140" s="487"/>
      <c r="AE140" s="487"/>
      <c r="AF140" s="487"/>
      <c r="AG140" s="487"/>
    </row>
    <row r="141" spans="1:33" x14ac:dyDescent="0.2">
      <c r="A141" s="1387"/>
      <c r="B141" s="519"/>
      <c r="C141" s="507"/>
      <c r="D141" s="492"/>
      <c r="E141" s="492"/>
      <c r="F141" s="492"/>
      <c r="G141" s="492"/>
      <c r="H141" s="492"/>
      <c r="I141" s="492"/>
      <c r="J141" s="492"/>
      <c r="K141" s="492"/>
      <c r="L141" s="492"/>
      <c r="R141" s="926"/>
      <c r="S141" s="487"/>
      <c r="T141" s="487"/>
      <c r="U141" s="487"/>
      <c r="V141" s="487"/>
      <c r="W141" s="487"/>
      <c r="X141" s="487"/>
      <c r="Y141" s="487"/>
      <c r="Z141" s="487"/>
      <c r="AA141" s="487"/>
      <c r="AB141" s="487"/>
      <c r="AC141" s="487"/>
      <c r="AD141" s="487"/>
      <c r="AE141" s="487"/>
      <c r="AF141" s="487"/>
      <c r="AG141" s="487"/>
    </row>
    <row r="142" spans="1:33" x14ac:dyDescent="0.2">
      <c r="A142" s="1387"/>
      <c r="B142" s="519"/>
      <c r="C142" s="507"/>
      <c r="D142" s="492"/>
      <c r="E142" s="492"/>
      <c r="F142" s="492"/>
      <c r="G142" s="492"/>
      <c r="H142" s="492"/>
      <c r="I142" s="492"/>
      <c r="J142" s="492"/>
      <c r="K142" s="492"/>
      <c r="L142" s="492"/>
      <c r="R142" s="926"/>
      <c r="S142" s="487"/>
      <c r="T142" s="487"/>
      <c r="U142" s="487"/>
      <c r="V142" s="487"/>
      <c r="W142" s="487"/>
      <c r="X142" s="487"/>
      <c r="Y142" s="487"/>
      <c r="Z142" s="487"/>
      <c r="AA142" s="487"/>
      <c r="AB142" s="487"/>
      <c r="AC142" s="487"/>
      <c r="AD142" s="487"/>
      <c r="AE142" s="487"/>
      <c r="AF142" s="487"/>
      <c r="AG142" s="487"/>
    </row>
    <row r="143" spans="1:33" x14ac:dyDescent="0.2">
      <c r="A143" s="1387"/>
      <c r="B143" s="519"/>
      <c r="C143" s="507"/>
      <c r="D143" s="492"/>
      <c r="E143" s="492"/>
      <c r="F143" s="492"/>
      <c r="G143" s="492"/>
      <c r="H143" s="492"/>
      <c r="I143" s="492"/>
      <c r="J143" s="492"/>
      <c r="K143" s="492"/>
      <c r="L143" s="492"/>
      <c r="R143" s="926"/>
      <c r="S143" s="487"/>
      <c r="T143" s="487"/>
      <c r="U143" s="487"/>
      <c r="V143" s="487"/>
      <c r="W143" s="487"/>
      <c r="X143" s="487"/>
      <c r="Y143" s="487"/>
      <c r="Z143" s="487"/>
      <c r="AA143" s="487"/>
      <c r="AB143" s="487"/>
      <c r="AC143" s="487"/>
      <c r="AD143" s="487"/>
      <c r="AE143" s="487"/>
      <c r="AF143" s="487"/>
      <c r="AG143" s="487"/>
    </row>
    <row r="144" spans="1:33" x14ac:dyDescent="0.2">
      <c r="A144" s="1387"/>
      <c r="B144" s="519"/>
      <c r="C144" s="507"/>
      <c r="D144" s="492"/>
      <c r="E144" s="492"/>
      <c r="F144" s="492"/>
      <c r="G144" s="492"/>
      <c r="H144" s="492"/>
      <c r="I144" s="492"/>
      <c r="J144" s="492"/>
      <c r="K144" s="492"/>
      <c r="L144" s="492"/>
      <c r="R144" s="926"/>
      <c r="S144" s="487"/>
      <c r="T144" s="487"/>
      <c r="U144" s="487"/>
      <c r="V144" s="487"/>
      <c r="W144" s="487"/>
      <c r="X144" s="487"/>
      <c r="Y144" s="487"/>
      <c r="Z144" s="487"/>
      <c r="AA144" s="487"/>
      <c r="AB144" s="487"/>
      <c r="AC144" s="487"/>
      <c r="AD144" s="487"/>
      <c r="AE144" s="487"/>
      <c r="AF144" s="487"/>
      <c r="AG144" s="487"/>
    </row>
    <row r="145" spans="1:33" x14ac:dyDescent="0.2">
      <c r="A145" s="1387"/>
      <c r="B145" s="519"/>
      <c r="C145" s="507"/>
      <c r="D145" s="492"/>
      <c r="E145" s="492"/>
      <c r="F145" s="492"/>
      <c r="G145" s="492"/>
      <c r="H145" s="492"/>
      <c r="I145" s="492"/>
      <c r="J145" s="492"/>
      <c r="K145" s="492"/>
      <c r="L145" s="492"/>
      <c r="R145" s="926"/>
      <c r="S145" s="487"/>
      <c r="T145" s="487"/>
      <c r="U145" s="487"/>
      <c r="V145" s="487"/>
      <c r="W145" s="487"/>
      <c r="X145" s="487"/>
      <c r="Y145" s="487"/>
      <c r="Z145" s="487"/>
      <c r="AA145" s="487"/>
      <c r="AB145" s="487"/>
      <c r="AC145" s="487"/>
      <c r="AD145" s="487"/>
      <c r="AE145" s="487"/>
      <c r="AF145" s="487"/>
      <c r="AG145" s="487"/>
    </row>
    <row r="146" spans="1:33" x14ac:dyDescent="0.2">
      <c r="A146" s="1387"/>
      <c r="B146" s="519"/>
      <c r="C146" s="507"/>
      <c r="D146" s="492"/>
      <c r="E146" s="492"/>
      <c r="F146" s="492"/>
      <c r="G146" s="492"/>
      <c r="H146" s="492"/>
      <c r="I146" s="492"/>
      <c r="J146" s="492"/>
      <c r="K146" s="492"/>
      <c r="L146" s="492"/>
      <c r="R146" s="926"/>
      <c r="S146" s="487"/>
      <c r="T146" s="487"/>
      <c r="U146" s="487"/>
      <c r="V146" s="487"/>
      <c r="W146" s="487"/>
      <c r="X146" s="487"/>
      <c r="Y146" s="487"/>
      <c r="Z146" s="487"/>
      <c r="AA146" s="487"/>
      <c r="AB146" s="487"/>
      <c r="AC146" s="487"/>
      <c r="AD146" s="487"/>
      <c r="AE146" s="487"/>
      <c r="AF146" s="487"/>
      <c r="AG146" s="487"/>
    </row>
    <row r="147" spans="1:33" x14ac:dyDescent="0.2">
      <c r="A147" s="1387"/>
      <c r="B147" s="519"/>
      <c r="C147" s="507"/>
      <c r="D147" s="492"/>
      <c r="E147" s="492"/>
      <c r="F147" s="492"/>
      <c r="G147" s="492"/>
      <c r="H147" s="492"/>
      <c r="I147" s="492"/>
      <c r="J147" s="492"/>
      <c r="K147" s="492"/>
      <c r="L147" s="492"/>
      <c r="R147" s="926"/>
      <c r="S147" s="487"/>
      <c r="T147" s="487"/>
      <c r="U147" s="487"/>
      <c r="V147" s="487"/>
      <c r="W147" s="487"/>
      <c r="X147" s="487"/>
      <c r="Y147" s="487"/>
      <c r="Z147" s="487"/>
      <c r="AA147" s="487"/>
      <c r="AB147" s="487"/>
      <c r="AC147" s="487"/>
      <c r="AD147" s="487"/>
      <c r="AE147" s="487"/>
      <c r="AF147" s="487"/>
      <c r="AG147" s="487"/>
    </row>
    <row r="148" spans="1:33" x14ac:dyDescent="0.2">
      <c r="A148" s="1387"/>
      <c r="B148" s="519"/>
      <c r="C148" s="507"/>
      <c r="D148" s="492"/>
      <c r="E148" s="492"/>
      <c r="F148" s="492"/>
      <c r="G148" s="492"/>
      <c r="H148" s="492"/>
      <c r="I148" s="492"/>
      <c r="J148" s="492"/>
      <c r="K148" s="492"/>
      <c r="L148" s="492"/>
      <c r="R148" s="926"/>
      <c r="S148" s="487"/>
      <c r="T148" s="487"/>
      <c r="U148" s="487"/>
      <c r="V148" s="487"/>
      <c r="W148" s="487"/>
      <c r="X148" s="487"/>
      <c r="Y148" s="487"/>
      <c r="Z148" s="487"/>
      <c r="AA148" s="487"/>
      <c r="AB148" s="487"/>
      <c r="AC148" s="487"/>
      <c r="AD148" s="487"/>
      <c r="AE148" s="487"/>
      <c r="AF148" s="487"/>
      <c r="AG148" s="487"/>
    </row>
    <row r="149" spans="1:33" x14ac:dyDescent="0.2">
      <c r="A149" s="1387"/>
      <c r="B149" s="519"/>
      <c r="C149" s="507"/>
      <c r="D149" s="492"/>
      <c r="E149" s="492"/>
      <c r="F149" s="492"/>
      <c r="G149" s="492"/>
      <c r="H149" s="492"/>
      <c r="I149" s="492"/>
      <c r="J149" s="492"/>
      <c r="K149" s="492"/>
      <c r="L149" s="492"/>
      <c r="R149" s="926"/>
      <c r="S149" s="487"/>
      <c r="T149" s="487"/>
      <c r="U149" s="487"/>
      <c r="V149" s="487"/>
      <c r="W149" s="487"/>
      <c r="X149" s="487"/>
      <c r="Y149" s="487"/>
      <c r="Z149" s="487"/>
      <c r="AA149" s="487"/>
      <c r="AB149" s="487"/>
      <c r="AC149" s="487"/>
      <c r="AD149" s="487"/>
      <c r="AE149" s="487"/>
      <c r="AF149" s="487"/>
      <c r="AG149" s="487"/>
    </row>
    <row r="150" spans="1:33" x14ac:dyDescent="0.2">
      <c r="A150" s="1387"/>
      <c r="B150" s="519"/>
      <c r="C150" s="507"/>
      <c r="D150" s="492"/>
      <c r="E150" s="492"/>
      <c r="F150" s="492"/>
      <c r="G150" s="492"/>
      <c r="H150" s="492"/>
      <c r="I150" s="492"/>
      <c r="J150" s="492"/>
      <c r="K150" s="492"/>
      <c r="L150" s="492"/>
      <c r="R150" s="926"/>
      <c r="S150" s="487"/>
      <c r="T150" s="487"/>
      <c r="U150" s="487"/>
      <c r="V150" s="487"/>
      <c r="W150" s="487"/>
      <c r="X150" s="487"/>
      <c r="Y150" s="487"/>
      <c r="Z150" s="487"/>
      <c r="AA150" s="487"/>
      <c r="AB150" s="487"/>
      <c r="AC150" s="487"/>
      <c r="AD150" s="487"/>
      <c r="AE150" s="487"/>
      <c r="AF150" s="487"/>
      <c r="AG150" s="487"/>
    </row>
    <row r="151" spans="1:33" x14ac:dyDescent="0.2">
      <c r="A151" s="1387"/>
      <c r="B151" s="519"/>
      <c r="C151" s="507"/>
      <c r="D151" s="492"/>
      <c r="E151" s="492"/>
      <c r="F151" s="492"/>
      <c r="G151" s="492"/>
      <c r="H151" s="492"/>
      <c r="I151" s="492"/>
      <c r="J151" s="492"/>
      <c r="K151" s="492"/>
      <c r="L151" s="492"/>
      <c r="R151" s="926"/>
      <c r="S151" s="487"/>
      <c r="T151" s="487"/>
      <c r="U151" s="487"/>
      <c r="V151" s="487"/>
      <c r="W151" s="487"/>
      <c r="X151" s="487"/>
      <c r="Y151" s="487"/>
      <c r="Z151" s="487"/>
      <c r="AA151" s="487"/>
      <c r="AB151" s="487"/>
      <c r="AC151" s="487"/>
      <c r="AD151" s="487"/>
      <c r="AE151" s="487"/>
      <c r="AF151" s="487"/>
      <c r="AG151" s="487"/>
    </row>
    <row r="152" spans="1:33" x14ac:dyDescent="0.2">
      <c r="A152" s="1387"/>
      <c r="B152" s="519"/>
      <c r="C152" s="507"/>
      <c r="D152" s="492"/>
      <c r="E152" s="492"/>
      <c r="F152" s="492"/>
      <c r="G152" s="492"/>
      <c r="H152" s="492"/>
      <c r="I152" s="492"/>
      <c r="J152" s="492"/>
      <c r="K152" s="492"/>
      <c r="L152" s="492"/>
      <c r="R152" s="926"/>
      <c r="S152" s="487"/>
      <c r="T152" s="487"/>
      <c r="U152" s="487"/>
      <c r="V152" s="487"/>
      <c r="W152" s="487"/>
      <c r="X152" s="487"/>
      <c r="Y152" s="487"/>
      <c r="Z152" s="487"/>
      <c r="AA152" s="487"/>
      <c r="AB152" s="487"/>
      <c r="AC152" s="487"/>
      <c r="AD152" s="487"/>
      <c r="AE152" s="487"/>
      <c r="AF152" s="487"/>
      <c r="AG152" s="487"/>
    </row>
    <row r="153" spans="1:33" x14ac:dyDescent="0.2">
      <c r="A153" s="1387"/>
      <c r="B153" s="519"/>
      <c r="C153" s="507"/>
      <c r="D153" s="492"/>
      <c r="E153" s="492"/>
      <c r="F153" s="492"/>
      <c r="G153" s="492"/>
      <c r="H153" s="492"/>
      <c r="I153" s="492"/>
      <c r="J153" s="492"/>
      <c r="K153" s="492"/>
      <c r="L153" s="492"/>
      <c r="R153" s="926"/>
      <c r="S153" s="487"/>
      <c r="T153" s="487"/>
      <c r="U153" s="487"/>
      <c r="V153" s="487"/>
      <c r="W153" s="487"/>
      <c r="X153" s="487"/>
      <c r="Y153" s="487"/>
      <c r="Z153" s="487"/>
      <c r="AA153" s="487"/>
      <c r="AB153" s="487"/>
      <c r="AC153" s="487"/>
      <c r="AD153" s="487"/>
      <c r="AE153" s="487"/>
      <c r="AF153" s="487"/>
      <c r="AG153" s="487"/>
    </row>
    <row r="154" spans="1:33" x14ac:dyDescent="0.2">
      <c r="A154" s="1387"/>
      <c r="B154" s="519"/>
      <c r="C154" s="507"/>
      <c r="D154" s="492"/>
      <c r="E154" s="492"/>
      <c r="F154" s="492"/>
      <c r="G154" s="492"/>
      <c r="H154" s="492"/>
      <c r="I154" s="492"/>
      <c r="J154" s="492"/>
      <c r="K154" s="492"/>
      <c r="L154" s="492"/>
      <c r="R154" s="926"/>
      <c r="S154" s="487"/>
      <c r="T154" s="487"/>
      <c r="U154" s="487"/>
      <c r="V154" s="487"/>
      <c r="W154" s="487"/>
      <c r="X154" s="487"/>
      <c r="Y154" s="487"/>
      <c r="Z154" s="487"/>
      <c r="AA154" s="487"/>
      <c r="AB154" s="487"/>
      <c r="AC154" s="487"/>
      <c r="AD154" s="487"/>
      <c r="AE154" s="487"/>
      <c r="AF154" s="487"/>
      <c r="AG154" s="487"/>
    </row>
    <row r="155" spans="1:33" x14ac:dyDescent="0.2">
      <c r="A155" s="1387"/>
      <c r="B155" s="519"/>
      <c r="C155" s="507"/>
      <c r="D155" s="492"/>
      <c r="E155" s="492"/>
      <c r="F155" s="492"/>
      <c r="G155" s="492"/>
      <c r="H155" s="492"/>
      <c r="I155" s="492"/>
      <c r="J155" s="492"/>
      <c r="K155" s="492"/>
      <c r="L155" s="492"/>
      <c r="R155" s="926"/>
      <c r="S155" s="487"/>
      <c r="T155" s="487"/>
      <c r="U155" s="487"/>
      <c r="V155" s="487"/>
      <c r="W155" s="487"/>
      <c r="X155" s="487"/>
      <c r="Y155" s="487"/>
      <c r="Z155" s="487"/>
      <c r="AA155" s="487"/>
      <c r="AB155" s="487"/>
      <c r="AC155" s="487"/>
      <c r="AD155" s="487"/>
      <c r="AE155" s="487"/>
      <c r="AF155" s="487"/>
      <c r="AG155" s="487"/>
    </row>
    <row r="156" spans="1:33" x14ac:dyDescent="0.2">
      <c r="A156" s="1387"/>
      <c r="B156" s="519"/>
      <c r="C156" s="507"/>
      <c r="D156" s="492"/>
      <c r="E156" s="492"/>
      <c r="F156" s="492"/>
      <c r="G156" s="492"/>
      <c r="H156" s="492"/>
      <c r="I156" s="492"/>
      <c r="J156" s="492"/>
      <c r="K156" s="492"/>
      <c r="L156" s="492"/>
      <c r="R156" s="926"/>
      <c r="S156" s="487"/>
      <c r="T156" s="487"/>
      <c r="U156" s="487"/>
      <c r="V156" s="487"/>
      <c r="W156" s="487"/>
      <c r="X156" s="487"/>
      <c r="Y156" s="487"/>
      <c r="Z156" s="487"/>
      <c r="AA156" s="487"/>
      <c r="AB156" s="487"/>
      <c r="AC156" s="487"/>
      <c r="AD156" s="487"/>
      <c r="AE156" s="487"/>
      <c r="AF156" s="487"/>
      <c r="AG156" s="487"/>
    </row>
    <row r="157" spans="1:33" x14ac:dyDescent="0.2">
      <c r="A157" s="1387"/>
      <c r="B157" s="519"/>
      <c r="C157" s="507"/>
      <c r="D157" s="492"/>
      <c r="E157" s="492"/>
      <c r="F157" s="492"/>
      <c r="G157" s="492"/>
      <c r="H157" s="492"/>
      <c r="I157" s="492"/>
      <c r="J157" s="492"/>
      <c r="K157" s="492"/>
      <c r="L157" s="492"/>
      <c r="R157" s="926"/>
      <c r="S157" s="487"/>
      <c r="T157" s="487"/>
      <c r="U157" s="487"/>
      <c r="V157" s="487"/>
      <c r="W157" s="487"/>
      <c r="X157" s="487"/>
      <c r="Y157" s="487"/>
      <c r="Z157" s="487"/>
      <c r="AA157" s="487"/>
      <c r="AB157" s="487"/>
      <c r="AC157" s="487"/>
      <c r="AD157" s="487"/>
      <c r="AE157" s="487"/>
      <c r="AF157" s="487"/>
      <c r="AG157" s="487"/>
    </row>
    <row r="158" spans="1:33" x14ac:dyDescent="0.2">
      <c r="A158" s="1387"/>
      <c r="B158" s="519"/>
      <c r="C158" s="507"/>
      <c r="D158" s="492"/>
      <c r="E158" s="492"/>
      <c r="F158" s="492"/>
      <c r="G158" s="492"/>
      <c r="H158" s="492"/>
      <c r="I158" s="492"/>
      <c r="J158" s="492"/>
      <c r="K158" s="492"/>
      <c r="L158" s="492"/>
      <c r="R158" s="926"/>
      <c r="S158" s="487"/>
      <c r="T158" s="487"/>
      <c r="U158" s="487"/>
      <c r="V158" s="487"/>
      <c r="W158" s="487"/>
      <c r="X158" s="487"/>
      <c r="Y158" s="487"/>
      <c r="Z158" s="487"/>
      <c r="AA158" s="487"/>
      <c r="AB158" s="487"/>
      <c r="AC158" s="487"/>
      <c r="AD158" s="487"/>
      <c r="AE158" s="487"/>
      <c r="AF158" s="487"/>
      <c r="AG158" s="487"/>
    </row>
    <row r="159" spans="1:33" x14ac:dyDescent="0.2">
      <c r="A159" s="1387"/>
      <c r="B159" s="519"/>
      <c r="C159" s="507"/>
      <c r="D159" s="492"/>
      <c r="E159" s="492"/>
      <c r="F159" s="492"/>
      <c r="G159" s="492"/>
      <c r="H159" s="492"/>
      <c r="I159" s="492"/>
      <c r="J159" s="492"/>
      <c r="K159" s="492"/>
      <c r="L159" s="492"/>
      <c r="R159" s="926"/>
      <c r="S159" s="487"/>
      <c r="T159" s="487"/>
      <c r="U159" s="487"/>
      <c r="V159" s="487"/>
      <c r="W159" s="487"/>
      <c r="X159" s="487"/>
      <c r="Y159" s="487"/>
      <c r="Z159" s="487"/>
      <c r="AA159" s="487"/>
      <c r="AB159" s="487"/>
      <c r="AC159" s="487"/>
      <c r="AD159" s="487"/>
      <c r="AE159" s="487"/>
      <c r="AF159" s="487"/>
      <c r="AG159" s="487"/>
    </row>
    <row r="160" spans="1:33" x14ac:dyDescent="0.2">
      <c r="A160" s="1387"/>
      <c r="B160" s="519"/>
      <c r="C160" s="507"/>
      <c r="D160" s="492"/>
      <c r="E160" s="492"/>
      <c r="F160" s="492"/>
      <c r="G160" s="492"/>
      <c r="H160" s="492"/>
      <c r="I160" s="492"/>
      <c r="J160" s="492"/>
      <c r="K160" s="492"/>
      <c r="L160" s="492"/>
      <c r="R160" s="926"/>
      <c r="S160" s="487"/>
      <c r="T160" s="487"/>
      <c r="U160" s="487"/>
      <c r="V160" s="487"/>
      <c r="W160" s="487"/>
      <c r="X160" s="487"/>
      <c r="Y160" s="487"/>
      <c r="Z160" s="487"/>
      <c r="AA160" s="487"/>
      <c r="AB160" s="487"/>
      <c r="AC160" s="487"/>
      <c r="AD160" s="487"/>
      <c r="AE160" s="487"/>
      <c r="AF160" s="487"/>
      <c r="AG160" s="487"/>
    </row>
    <row r="161" spans="1:33" x14ac:dyDescent="0.2">
      <c r="A161" s="1387"/>
      <c r="B161" s="519"/>
      <c r="C161" s="507"/>
      <c r="D161" s="492"/>
      <c r="E161" s="492"/>
      <c r="F161" s="492"/>
      <c r="G161" s="492"/>
      <c r="H161" s="492"/>
      <c r="I161" s="492"/>
      <c r="J161" s="492"/>
      <c r="K161" s="492"/>
      <c r="L161" s="492"/>
      <c r="R161" s="926"/>
      <c r="S161" s="487"/>
      <c r="T161" s="487"/>
      <c r="U161" s="487"/>
      <c r="V161" s="487"/>
      <c r="W161" s="487"/>
      <c r="X161" s="487"/>
      <c r="Y161" s="487"/>
      <c r="Z161" s="487"/>
      <c r="AA161" s="487"/>
      <c r="AB161" s="487"/>
      <c r="AC161" s="487"/>
      <c r="AD161" s="487"/>
      <c r="AE161" s="487"/>
      <c r="AF161" s="487"/>
      <c r="AG161" s="487"/>
    </row>
    <row r="162" spans="1:33" x14ac:dyDescent="0.2">
      <c r="A162" s="1387"/>
      <c r="B162" s="519"/>
      <c r="C162" s="507"/>
      <c r="D162" s="492"/>
      <c r="E162" s="492"/>
      <c r="F162" s="492"/>
      <c r="G162" s="492"/>
      <c r="H162" s="492"/>
      <c r="I162" s="492"/>
      <c r="J162" s="492"/>
      <c r="K162" s="492"/>
      <c r="L162" s="492"/>
      <c r="R162" s="926"/>
      <c r="S162" s="487"/>
      <c r="T162" s="487"/>
      <c r="U162" s="487"/>
      <c r="V162" s="487"/>
      <c r="W162" s="487"/>
      <c r="X162" s="487"/>
      <c r="Y162" s="487"/>
      <c r="Z162" s="487"/>
      <c r="AA162" s="487"/>
      <c r="AB162" s="487"/>
      <c r="AC162" s="487"/>
      <c r="AD162" s="487"/>
      <c r="AE162" s="487"/>
      <c r="AF162" s="487"/>
      <c r="AG162" s="487"/>
    </row>
    <row r="163" spans="1:33" x14ac:dyDescent="0.2">
      <c r="A163" s="1387"/>
      <c r="B163" s="519"/>
      <c r="C163" s="507"/>
      <c r="D163" s="492"/>
      <c r="E163" s="492"/>
      <c r="F163" s="492"/>
      <c r="G163" s="492"/>
      <c r="H163" s="492"/>
      <c r="I163" s="492"/>
      <c r="J163" s="492"/>
      <c r="K163" s="492"/>
      <c r="L163" s="492"/>
      <c r="R163" s="926"/>
      <c r="S163" s="487"/>
      <c r="T163" s="487"/>
      <c r="U163" s="487"/>
      <c r="V163" s="487"/>
      <c r="W163" s="487"/>
      <c r="X163" s="487"/>
      <c r="Y163" s="487"/>
      <c r="Z163" s="487"/>
      <c r="AA163" s="487"/>
      <c r="AB163" s="487"/>
      <c r="AC163" s="487"/>
      <c r="AD163" s="487"/>
      <c r="AE163" s="487"/>
      <c r="AF163" s="487"/>
      <c r="AG163" s="487"/>
    </row>
    <row r="164" spans="1:33" x14ac:dyDescent="0.2">
      <c r="F164" s="494"/>
      <c r="G164" s="494"/>
      <c r="H164" s="494"/>
      <c r="I164" s="494"/>
      <c r="J164" s="494"/>
      <c r="R164" s="926"/>
      <c r="S164" s="487"/>
      <c r="T164" s="487"/>
      <c r="U164" s="487"/>
      <c r="V164" s="487"/>
      <c r="W164" s="487"/>
      <c r="X164" s="487"/>
      <c r="Y164" s="487"/>
      <c r="Z164" s="487"/>
      <c r="AA164" s="487"/>
      <c r="AB164" s="487"/>
      <c r="AC164" s="487"/>
      <c r="AD164" s="487"/>
      <c r="AE164" s="487"/>
      <c r="AF164" s="487"/>
      <c r="AG164" s="487"/>
    </row>
    <row r="165" spans="1:33" x14ac:dyDescent="0.2">
      <c r="F165" s="494"/>
      <c r="G165" s="494"/>
      <c r="H165" s="494"/>
      <c r="I165" s="494"/>
      <c r="J165" s="494"/>
      <c r="R165" s="926"/>
      <c r="S165" s="487"/>
      <c r="T165" s="487"/>
      <c r="U165" s="487"/>
      <c r="V165" s="487"/>
      <c r="W165" s="487"/>
      <c r="X165" s="487"/>
      <c r="Y165" s="487"/>
      <c r="Z165" s="487"/>
      <c r="AA165" s="487"/>
      <c r="AB165" s="487"/>
      <c r="AC165" s="487"/>
      <c r="AD165" s="487"/>
      <c r="AE165" s="487"/>
      <c r="AF165" s="487"/>
      <c r="AG165" s="487"/>
    </row>
    <row r="166" spans="1:33" x14ac:dyDescent="0.2">
      <c r="F166" s="494"/>
      <c r="G166" s="494"/>
      <c r="H166" s="494"/>
      <c r="I166" s="494"/>
      <c r="J166" s="494"/>
      <c r="R166" s="926"/>
      <c r="S166" s="487"/>
      <c r="T166" s="487"/>
      <c r="U166" s="487"/>
      <c r="V166" s="487"/>
      <c r="W166" s="487"/>
      <c r="X166" s="487"/>
      <c r="Y166" s="487"/>
      <c r="Z166" s="487"/>
      <c r="AA166" s="487"/>
      <c r="AB166" s="487"/>
      <c r="AC166" s="487"/>
      <c r="AD166" s="487"/>
      <c r="AE166" s="487"/>
      <c r="AF166" s="487"/>
      <c r="AG166" s="487"/>
    </row>
    <row r="167" spans="1:33" x14ac:dyDescent="0.2">
      <c r="F167" s="494"/>
      <c r="G167" s="494"/>
      <c r="H167" s="494"/>
      <c r="I167" s="494"/>
      <c r="J167" s="494"/>
      <c r="R167" s="926"/>
      <c r="S167" s="487"/>
      <c r="T167" s="487"/>
      <c r="U167" s="487"/>
      <c r="V167" s="487"/>
      <c r="W167" s="487"/>
      <c r="X167" s="487"/>
      <c r="Y167" s="487"/>
      <c r="Z167" s="487"/>
      <c r="AA167" s="487"/>
      <c r="AB167" s="487"/>
      <c r="AC167" s="487"/>
      <c r="AD167" s="487"/>
      <c r="AE167" s="487"/>
      <c r="AF167" s="487"/>
      <c r="AG167" s="487"/>
    </row>
    <row r="168" spans="1:33" x14ac:dyDescent="0.2">
      <c r="F168" s="494"/>
      <c r="G168" s="494"/>
      <c r="H168" s="494"/>
      <c r="I168" s="494"/>
      <c r="J168" s="494"/>
      <c r="R168" s="926"/>
      <c r="S168" s="487"/>
      <c r="T168" s="487"/>
      <c r="U168" s="487"/>
      <c r="V168" s="487"/>
      <c r="W168" s="487"/>
      <c r="X168" s="487"/>
      <c r="Y168" s="487"/>
      <c r="Z168" s="487"/>
      <c r="AA168" s="487"/>
      <c r="AB168" s="487"/>
      <c r="AC168" s="487"/>
      <c r="AD168" s="487"/>
      <c r="AE168" s="487"/>
      <c r="AF168" s="487"/>
      <c r="AG168" s="487"/>
    </row>
    <row r="169" spans="1:33" x14ac:dyDescent="0.2">
      <c r="F169" s="494"/>
      <c r="G169" s="494"/>
      <c r="H169" s="494"/>
      <c r="I169" s="494"/>
      <c r="J169" s="494"/>
      <c r="R169" s="926"/>
      <c r="S169" s="487"/>
      <c r="T169" s="487"/>
      <c r="U169" s="487"/>
      <c r="V169" s="487"/>
      <c r="W169" s="487"/>
      <c r="X169" s="487"/>
      <c r="Y169" s="487"/>
      <c r="Z169" s="487"/>
      <c r="AA169" s="487"/>
      <c r="AB169" s="487"/>
      <c r="AC169" s="487"/>
      <c r="AD169" s="487"/>
      <c r="AE169" s="487"/>
      <c r="AF169" s="487"/>
      <c r="AG169" s="487"/>
    </row>
    <row r="170" spans="1:33" x14ac:dyDescent="0.2">
      <c r="F170" s="494"/>
      <c r="G170" s="494"/>
      <c r="H170" s="494"/>
      <c r="I170" s="494"/>
      <c r="J170" s="494"/>
      <c r="R170" s="926"/>
      <c r="S170" s="487"/>
      <c r="T170" s="487"/>
      <c r="U170" s="487"/>
      <c r="V170" s="487"/>
      <c r="W170" s="487"/>
      <c r="X170" s="487"/>
      <c r="Y170" s="487"/>
      <c r="Z170" s="487"/>
      <c r="AA170" s="487"/>
      <c r="AB170" s="487"/>
      <c r="AC170" s="487"/>
      <c r="AD170" s="487"/>
      <c r="AE170" s="487"/>
      <c r="AF170" s="487"/>
      <c r="AG170" s="487"/>
    </row>
    <row r="171" spans="1:33" x14ac:dyDescent="0.2">
      <c r="F171" s="494"/>
      <c r="G171" s="494"/>
      <c r="H171" s="494"/>
      <c r="I171" s="494"/>
      <c r="J171" s="494"/>
      <c r="R171" s="926"/>
      <c r="S171" s="487"/>
      <c r="T171" s="487"/>
      <c r="U171" s="487"/>
      <c r="V171" s="487"/>
      <c r="W171" s="487"/>
      <c r="X171" s="487"/>
      <c r="Y171" s="487"/>
      <c r="Z171" s="487"/>
      <c r="AA171" s="487"/>
      <c r="AB171" s="487"/>
      <c r="AC171" s="487"/>
      <c r="AD171" s="487"/>
      <c r="AE171" s="487"/>
      <c r="AF171" s="487"/>
      <c r="AG171" s="487"/>
    </row>
    <row r="172" spans="1:33" x14ac:dyDescent="0.2">
      <c r="F172" s="494"/>
      <c r="G172" s="494"/>
      <c r="H172" s="494"/>
      <c r="I172" s="494"/>
      <c r="J172" s="494"/>
      <c r="R172" s="926"/>
      <c r="S172" s="487"/>
      <c r="T172" s="487"/>
      <c r="U172" s="487"/>
      <c r="V172" s="487"/>
      <c r="W172" s="487"/>
      <c r="X172" s="487"/>
      <c r="Y172" s="487"/>
      <c r="Z172" s="487"/>
      <c r="AA172" s="487"/>
      <c r="AB172" s="487"/>
      <c r="AC172" s="487"/>
      <c r="AD172" s="487"/>
      <c r="AE172" s="487"/>
      <c r="AF172" s="487"/>
      <c r="AG172" s="487"/>
    </row>
    <row r="173" spans="1:33" x14ac:dyDescent="0.2">
      <c r="F173" s="494"/>
      <c r="G173" s="494"/>
      <c r="H173" s="494"/>
      <c r="I173" s="494"/>
      <c r="J173" s="494"/>
      <c r="R173" s="926"/>
      <c r="S173" s="487"/>
      <c r="T173" s="487"/>
      <c r="U173" s="487"/>
      <c r="V173" s="487"/>
      <c r="W173" s="487"/>
      <c r="X173" s="487"/>
      <c r="Y173" s="487"/>
      <c r="Z173" s="487"/>
      <c r="AA173" s="487"/>
      <c r="AB173" s="487"/>
      <c r="AC173" s="487"/>
      <c r="AD173" s="487"/>
      <c r="AE173" s="487"/>
      <c r="AF173" s="487"/>
      <c r="AG173" s="487"/>
    </row>
    <row r="174" spans="1:33" x14ac:dyDescent="0.2">
      <c r="F174" s="494"/>
      <c r="G174" s="494"/>
      <c r="H174" s="494"/>
      <c r="I174" s="494"/>
      <c r="J174" s="494"/>
      <c r="R174" s="926"/>
      <c r="S174" s="487"/>
      <c r="T174" s="487"/>
      <c r="U174" s="487"/>
      <c r="V174" s="487"/>
      <c r="W174" s="487"/>
      <c r="X174" s="487"/>
      <c r="Y174" s="487"/>
      <c r="Z174" s="487"/>
      <c r="AA174" s="487"/>
      <c r="AB174" s="487"/>
      <c r="AC174" s="487"/>
      <c r="AD174" s="487"/>
      <c r="AE174" s="487"/>
      <c r="AF174" s="487"/>
      <c r="AG174" s="487"/>
    </row>
    <row r="175" spans="1:33" x14ac:dyDescent="0.2">
      <c r="F175" s="494"/>
      <c r="G175" s="494"/>
      <c r="H175" s="494"/>
      <c r="I175" s="494"/>
      <c r="J175" s="494"/>
      <c r="R175" s="926"/>
      <c r="S175" s="487"/>
      <c r="T175" s="487"/>
      <c r="U175" s="487"/>
      <c r="V175" s="487"/>
      <c r="W175" s="487"/>
      <c r="X175" s="487"/>
      <c r="Y175" s="487"/>
      <c r="Z175" s="487"/>
      <c r="AA175" s="487"/>
      <c r="AB175" s="487"/>
      <c r="AC175" s="487"/>
      <c r="AD175" s="487"/>
      <c r="AE175" s="487"/>
      <c r="AF175" s="487"/>
      <c r="AG175" s="487"/>
    </row>
    <row r="176" spans="1:33" x14ac:dyDescent="0.2">
      <c r="F176" s="494"/>
      <c r="G176" s="494"/>
      <c r="H176" s="494"/>
      <c r="I176" s="494"/>
      <c r="J176" s="494"/>
      <c r="R176" s="926"/>
      <c r="S176" s="487"/>
      <c r="T176" s="487"/>
      <c r="U176" s="487"/>
      <c r="V176" s="487"/>
      <c r="W176" s="487"/>
      <c r="X176" s="487"/>
      <c r="Y176" s="487"/>
      <c r="Z176" s="487"/>
      <c r="AA176" s="487"/>
      <c r="AB176" s="487"/>
      <c r="AC176" s="487"/>
      <c r="AD176" s="487"/>
      <c r="AE176" s="487"/>
      <c r="AF176" s="487"/>
      <c r="AG176" s="487"/>
    </row>
    <row r="177" spans="1:33" x14ac:dyDescent="0.2">
      <c r="F177" s="494"/>
      <c r="G177" s="494"/>
      <c r="H177" s="494"/>
      <c r="I177" s="494"/>
      <c r="J177" s="494"/>
      <c r="R177" s="926"/>
      <c r="S177" s="487"/>
      <c r="T177" s="487"/>
      <c r="U177" s="487"/>
      <c r="V177" s="487"/>
      <c r="W177" s="487"/>
      <c r="X177" s="487"/>
      <c r="Y177" s="487"/>
      <c r="Z177" s="487"/>
      <c r="AA177" s="487"/>
      <c r="AB177" s="487"/>
      <c r="AC177" s="487"/>
      <c r="AD177" s="487"/>
      <c r="AE177" s="487"/>
      <c r="AF177" s="487"/>
      <c r="AG177" s="487"/>
    </row>
    <row r="178" spans="1:33" x14ac:dyDescent="0.2">
      <c r="F178" s="494"/>
      <c r="G178" s="494"/>
      <c r="H178" s="494"/>
      <c r="I178" s="494"/>
      <c r="J178" s="494"/>
      <c r="R178" s="926"/>
      <c r="S178" s="487"/>
      <c r="T178" s="487"/>
      <c r="U178" s="487"/>
      <c r="V178" s="487"/>
      <c r="W178" s="487"/>
      <c r="X178" s="487"/>
      <c r="Y178" s="487"/>
      <c r="Z178" s="487"/>
      <c r="AA178" s="487"/>
      <c r="AB178" s="487"/>
      <c r="AC178" s="487"/>
      <c r="AD178" s="487"/>
      <c r="AE178" s="487"/>
      <c r="AF178" s="487"/>
      <c r="AG178" s="487"/>
    </row>
    <row r="179" spans="1:33" x14ac:dyDescent="0.2">
      <c r="F179" s="494"/>
      <c r="G179" s="494"/>
      <c r="H179" s="494"/>
      <c r="I179" s="494"/>
      <c r="J179" s="494"/>
      <c r="R179" s="926"/>
      <c r="S179" s="487"/>
      <c r="T179" s="487"/>
      <c r="U179" s="487"/>
      <c r="V179" s="487"/>
      <c r="W179" s="487"/>
      <c r="X179" s="487"/>
      <c r="Y179" s="487"/>
      <c r="Z179" s="487"/>
      <c r="AA179" s="487"/>
      <c r="AB179" s="487"/>
      <c r="AC179" s="487"/>
      <c r="AD179" s="487"/>
      <c r="AE179" s="487"/>
      <c r="AF179" s="487"/>
      <c r="AG179" s="487"/>
    </row>
    <row r="180" spans="1:33" x14ac:dyDescent="0.2">
      <c r="F180" s="494"/>
      <c r="G180" s="494"/>
      <c r="H180" s="494"/>
      <c r="I180" s="494"/>
      <c r="J180" s="494"/>
      <c r="R180" s="926"/>
      <c r="S180" s="487"/>
      <c r="T180" s="487"/>
      <c r="U180" s="487"/>
      <c r="V180" s="487"/>
      <c r="W180" s="487"/>
      <c r="X180" s="487"/>
      <c r="Y180" s="487"/>
      <c r="Z180" s="487"/>
      <c r="AA180" s="487"/>
      <c r="AB180" s="487"/>
      <c r="AC180" s="487"/>
      <c r="AD180" s="487"/>
      <c r="AE180" s="487"/>
      <c r="AF180" s="487"/>
      <c r="AG180" s="487"/>
    </row>
    <row r="181" spans="1:33" x14ac:dyDescent="0.2">
      <c r="A181" s="487"/>
      <c r="B181" s="487"/>
      <c r="C181" s="487"/>
      <c r="D181" s="487"/>
      <c r="E181" s="487"/>
      <c r="F181" s="494"/>
      <c r="G181" s="494"/>
      <c r="H181" s="494"/>
      <c r="I181" s="494"/>
      <c r="J181" s="494"/>
      <c r="R181" s="926"/>
      <c r="S181" s="487"/>
      <c r="T181" s="487"/>
      <c r="U181" s="487"/>
      <c r="V181" s="487"/>
      <c r="W181" s="487"/>
      <c r="X181" s="487"/>
      <c r="Y181" s="487"/>
      <c r="Z181" s="487"/>
      <c r="AA181" s="487"/>
      <c r="AB181" s="487"/>
      <c r="AC181" s="487"/>
      <c r="AD181" s="487"/>
      <c r="AE181" s="487"/>
      <c r="AF181" s="487"/>
      <c r="AG181" s="487"/>
    </row>
    <row r="182" spans="1:33" x14ac:dyDescent="0.2">
      <c r="A182" s="487"/>
      <c r="B182" s="487"/>
      <c r="C182" s="487"/>
      <c r="D182" s="487"/>
      <c r="E182" s="487"/>
      <c r="F182" s="494"/>
      <c r="G182" s="494"/>
      <c r="H182" s="494"/>
      <c r="I182" s="494"/>
      <c r="J182" s="494"/>
      <c r="R182" s="926"/>
      <c r="S182" s="487"/>
      <c r="T182" s="487"/>
      <c r="U182" s="487"/>
      <c r="V182" s="487"/>
      <c r="W182" s="487"/>
      <c r="X182" s="487"/>
      <c r="Y182" s="487"/>
      <c r="Z182" s="487"/>
      <c r="AA182" s="487"/>
      <c r="AB182" s="487"/>
      <c r="AC182" s="487"/>
      <c r="AD182" s="487"/>
      <c r="AE182" s="487"/>
      <c r="AF182" s="487"/>
      <c r="AG182" s="487"/>
    </row>
    <row r="183" spans="1:33" x14ac:dyDescent="0.2">
      <c r="A183" s="487"/>
      <c r="B183" s="487"/>
      <c r="C183" s="487"/>
      <c r="D183" s="487"/>
      <c r="E183" s="487"/>
      <c r="F183" s="494"/>
      <c r="G183" s="494"/>
      <c r="H183" s="494"/>
      <c r="I183" s="494"/>
      <c r="J183" s="494"/>
      <c r="R183" s="926"/>
      <c r="S183" s="487"/>
      <c r="T183" s="487"/>
      <c r="U183" s="487"/>
      <c r="V183" s="487"/>
      <c r="W183" s="487"/>
      <c r="X183" s="487"/>
      <c r="Y183" s="487"/>
      <c r="Z183" s="487"/>
      <c r="AA183" s="487"/>
      <c r="AB183" s="487"/>
      <c r="AC183" s="487"/>
      <c r="AD183" s="487"/>
      <c r="AE183" s="487"/>
      <c r="AF183" s="487"/>
      <c r="AG183" s="487"/>
    </row>
    <row r="184" spans="1:33" x14ac:dyDescent="0.2">
      <c r="A184" s="487"/>
      <c r="B184" s="487"/>
      <c r="C184" s="487"/>
      <c r="D184" s="487"/>
      <c r="E184" s="487"/>
      <c r="F184" s="494"/>
      <c r="G184" s="494"/>
      <c r="H184" s="494"/>
      <c r="I184" s="494"/>
      <c r="J184" s="494"/>
      <c r="R184" s="926"/>
      <c r="S184" s="487"/>
      <c r="T184" s="487"/>
      <c r="U184" s="487"/>
      <c r="V184" s="487"/>
      <c r="W184" s="487"/>
      <c r="X184" s="487"/>
      <c r="Y184" s="487"/>
      <c r="Z184" s="487"/>
      <c r="AA184" s="487"/>
      <c r="AB184" s="487"/>
      <c r="AC184" s="487"/>
      <c r="AD184" s="487"/>
      <c r="AE184" s="487"/>
      <c r="AF184" s="487"/>
      <c r="AG184" s="487"/>
    </row>
    <row r="185" spans="1:33" x14ac:dyDescent="0.2">
      <c r="A185" s="487"/>
      <c r="B185" s="487"/>
      <c r="C185" s="487"/>
      <c r="D185" s="487"/>
      <c r="E185" s="487"/>
      <c r="F185" s="494"/>
      <c r="G185" s="494"/>
      <c r="H185" s="494"/>
      <c r="I185" s="494"/>
      <c r="J185" s="494"/>
      <c r="R185" s="926"/>
      <c r="S185" s="487"/>
      <c r="T185" s="487"/>
      <c r="U185" s="487"/>
      <c r="V185" s="487"/>
      <c r="W185" s="487"/>
      <c r="X185" s="487"/>
      <c r="Y185" s="487"/>
      <c r="Z185" s="487"/>
      <c r="AA185" s="487"/>
      <c r="AB185" s="487"/>
      <c r="AC185" s="487"/>
      <c r="AD185" s="487"/>
      <c r="AE185" s="487"/>
      <c r="AF185" s="487"/>
      <c r="AG185" s="487"/>
    </row>
    <row r="186" spans="1:33" x14ac:dyDescent="0.2">
      <c r="A186" s="487"/>
      <c r="B186" s="487"/>
      <c r="C186" s="487"/>
      <c r="D186" s="487"/>
      <c r="E186" s="487"/>
      <c r="F186" s="494"/>
      <c r="G186" s="494"/>
      <c r="H186" s="494"/>
      <c r="I186" s="494"/>
      <c r="J186" s="494"/>
      <c r="R186" s="926"/>
      <c r="S186" s="487"/>
      <c r="T186" s="487"/>
      <c r="U186" s="487"/>
      <c r="V186" s="487"/>
      <c r="W186" s="487"/>
      <c r="X186" s="487"/>
      <c r="Y186" s="487"/>
      <c r="Z186" s="487"/>
      <c r="AA186" s="487"/>
      <c r="AB186" s="487"/>
      <c r="AC186" s="487"/>
      <c r="AD186" s="487"/>
      <c r="AE186" s="487"/>
      <c r="AF186" s="487"/>
      <c r="AG186" s="487"/>
    </row>
    <row r="187" spans="1:33" x14ac:dyDescent="0.2">
      <c r="A187" s="487"/>
      <c r="B187" s="487"/>
      <c r="C187" s="487"/>
      <c r="D187" s="487"/>
      <c r="E187" s="487"/>
      <c r="F187" s="494"/>
      <c r="G187" s="494"/>
      <c r="H187" s="494"/>
      <c r="I187" s="494"/>
      <c r="J187" s="494"/>
      <c r="R187" s="926"/>
      <c r="S187" s="487"/>
      <c r="T187" s="487"/>
      <c r="U187" s="487"/>
      <c r="V187" s="487"/>
      <c r="W187" s="487"/>
      <c r="X187" s="487"/>
      <c r="Y187" s="487"/>
      <c r="Z187" s="487"/>
      <c r="AA187" s="487"/>
      <c r="AB187" s="487"/>
      <c r="AC187" s="487"/>
      <c r="AD187" s="487"/>
      <c r="AE187" s="487"/>
      <c r="AF187" s="487"/>
      <c r="AG187" s="487"/>
    </row>
    <row r="188" spans="1:33" x14ac:dyDescent="0.2">
      <c r="A188" s="487"/>
      <c r="B188" s="487"/>
      <c r="C188" s="487"/>
      <c r="D188" s="487"/>
      <c r="E188" s="487"/>
      <c r="F188" s="494"/>
      <c r="G188" s="494"/>
      <c r="H188" s="494"/>
      <c r="I188" s="494"/>
      <c r="J188" s="494"/>
      <c r="R188" s="926"/>
      <c r="S188" s="487"/>
      <c r="T188" s="487"/>
      <c r="U188" s="487"/>
      <c r="V188" s="487"/>
      <c r="W188" s="487"/>
      <c r="X188" s="487"/>
      <c r="Y188" s="487"/>
      <c r="Z188" s="487"/>
      <c r="AA188" s="487"/>
      <c r="AB188" s="487"/>
      <c r="AC188" s="487"/>
      <c r="AD188" s="487"/>
      <c r="AE188" s="487"/>
      <c r="AF188" s="487"/>
      <c r="AG188" s="487"/>
    </row>
    <row r="189" spans="1:33" x14ac:dyDescent="0.2">
      <c r="A189" s="487"/>
      <c r="B189" s="487"/>
      <c r="C189" s="487"/>
      <c r="D189" s="487"/>
      <c r="E189" s="487"/>
      <c r="F189" s="494"/>
      <c r="G189" s="494"/>
      <c r="H189" s="494"/>
      <c r="I189" s="494"/>
      <c r="J189" s="494"/>
      <c r="R189" s="926"/>
      <c r="S189" s="487"/>
      <c r="T189" s="487"/>
      <c r="U189" s="487"/>
      <c r="V189" s="487"/>
      <c r="W189" s="487"/>
      <c r="X189" s="487"/>
      <c r="Y189" s="487"/>
      <c r="Z189" s="487"/>
      <c r="AA189" s="487"/>
      <c r="AB189" s="487"/>
      <c r="AC189" s="487"/>
      <c r="AD189" s="487"/>
      <c r="AE189" s="487"/>
      <c r="AF189" s="487"/>
      <c r="AG189" s="487"/>
    </row>
    <row r="190" spans="1:33" x14ac:dyDescent="0.2">
      <c r="A190" s="487"/>
      <c r="B190" s="487"/>
      <c r="C190" s="487"/>
      <c r="D190" s="487"/>
      <c r="E190" s="487"/>
      <c r="F190" s="494"/>
      <c r="G190" s="494"/>
      <c r="H190" s="494"/>
      <c r="I190" s="494"/>
      <c r="J190" s="494"/>
      <c r="R190" s="926"/>
      <c r="S190" s="487"/>
      <c r="T190" s="487"/>
      <c r="U190" s="487"/>
      <c r="V190" s="487"/>
      <c r="W190" s="487"/>
      <c r="X190" s="487"/>
      <c r="Y190" s="487"/>
      <c r="Z190" s="487"/>
      <c r="AA190" s="487"/>
      <c r="AB190" s="487"/>
      <c r="AC190" s="487"/>
      <c r="AD190" s="487"/>
      <c r="AE190" s="487"/>
      <c r="AF190" s="487"/>
      <c r="AG190" s="487"/>
    </row>
    <row r="191" spans="1:33" x14ac:dyDescent="0.2">
      <c r="A191" s="487"/>
      <c r="B191" s="487"/>
      <c r="C191" s="487"/>
      <c r="D191" s="487"/>
      <c r="E191" s="487"/>
      <c r="F191" s="494"/>
      <c r="G191" s="494"/>
      <c r="H191" s="494"/>
      <c r="I191" s="494"/>
      <c r="J191" s="494"/>
      <c r="R191" s="926"/>
      <c r="S191" s="487"/>
      <c r="T191" s="487"/>
      <c r="U191" s="487"/>
      <c r="V191" s="487"/>
      <c r="W191" s="487"/>
      <c r="X191" s="487"/>
      <c r="Y191" s="487"/>
      <c r="Z191" s="487"/>
      <c r="AA191" s="487"/>
      <c r="AB191" s="487"/>
      <c r="AC191" s="487"/>
      <c r="AD191" s="487"/>
      <c r="AE191" s="487"/>
      <c r="AF191" s="487"/>
      <c r="AG191" s="487"/>
    </row>
    <row r="192" spans="1:33" x14ac:dyDescent="0.2">
      <c r="A192" s="487"/>
      <c r="B192" s="487"/>
      <c r="C192" s="487"/>
      <c r="D192" s="487"/>
      <c r="E192" s="487"/>
      <c r="F192" s="494"/>
      <c r="G192" s="494"/>
      <c r="H192" s="494"/>
      <c r="I192" s="494"/>
      <c r="J192" s="494"/>
      <c r="R192" s="926"/>
      <c r="S192" s="487"/>
      <c r="T192" s="487"/>
      <c r="U192" s="487"/>
      <c r="V192" s="487"/>
      <c r="W192" s="487"/>
      <c r="X192" s="487"/>
      <c r="Y192" s="487"/>
      <c r="Z192" s="487"/>
      <c r="AA192" s="487"/>
      <c r="AB192" s="487"/>
      <c r="AC192" s="487"/>
      <c r="AD192" s="487"/>
      <c r="AE192" s="487"/>
      <c r="AF192" s="487"/>
      <c r="AG192" s="487"/>
    </row>
    <row r="193" spans="1:33" x14ac:dyDescent="0.2">
      <c r="A193" s="487"/>
      <c r="B193" s="487"/>
      <c r="C193" s="487"/>
      <c r="D193" s="487"/>
      <c r="E193" s="487"/>
      <c r="F193" s="494"/>
      <c r="G193" s="494"/>
      <c r="H193" s="494"/>
      <c r="I193" s="494"/>
      <c r="J193" s="494"/>
      <c r="R193" s="926"/>
      <c r="S193" s="487"/>
      <c r="T193" s="487"/>
      <c r="U193" s="487"/>
      <c r="V193" s="487"/>
      <c r="W193" s="487"/>
      <c r="X193" s="487"/>
      <c r="Y193" s="487"/>
      <c r="Z193" s="487"/>
      <c r="AA193" s="487"/>
      <c r="AB193" s="487"/>
      <c r="AC193" s="487"/>
      <c r="AD193" s="487"/>
      <c r="AE193" s="487"/>
      <c r="AF193" s="487"/>
      <c r="AG193" s="487"/>
    </row>
    <row r="194" spans="1:33" x14ac:dyDescent="0.2">
      <c r="A194" s="487"/>
      <c r="B194" s="487"/>
      <c r="C194" s="487"/>
      <c r="D194" s="487"/>
      <c r="E194" s="487"/>
      <c r="F194" s="494"/>
      <c r="G194" s="494"/>
      <c r="H194" s="494"/>
      <c r="I194" s="494"/>
      <c r="J194" s="494"/>
      <c r="R194" s="926"/>
      <c r="S194" s="487"/>
      <c r="T194" s="487"/>
      <c r="U194" s="487"/>
      <c r="V194" s="487"/>
      <c r="W194" s="487"/>
      <c r="X194" s="487"/>
      <c r="Y194" s="487"/>
      <c r="Z194" s="487"/>
      <c r="AA194" s="487"/>
      <c r="AB194" s="487"/>
      <c r="AC194" s="487"/>
      <c r="AD194" s="487"/>
      <c r="AE194" s="487"/>
      <c r="AF194" s="487"/>
      <c r="AG194" s="487"/>
    </row>
    <row r="195" spans="1:33" x14ac:dyDescent="0.2">
      <c r="A195" s="487"/>
      <c r="B195" s="487"/>
      <c r="C195" s="487"/>
      <c r="D195" s="487"/>
      <c r="E195" s="487"/>
      <c r="F195" s="494"/>
      <c r="G195" s="494"/>
      <c r="H195" s="494"/>
      <c r="I195" s="494"/>
      <c r="J195" s="494"/>
      <c r="R195" s="926"/>
      <c r="S195" s="487"/>
      <c r="T195" s="487"/>
      <c r="U195" s="487"/>
      <c r="V195" s="487"/>
      <c r="W195" s="487"/>
      <c r="X195" s="487"/>
      <c r="Y195" s="487"/>
      <c r="Z195" s="487"/>
      <c r="AA195" s="487"/>
      <c r="AB195" s="487"/>
      <c r="AC195" s="487"/>
      <c r="AD195" s="487"/>
      <c r="AE195" s="487"/>
      <c r="AF195" s="487"/>
      <c r="AG195" s="487"/>
    </row>
    <row r="196" spans="1:33" x14ac:dyDescent="0.2">
      <c r="A196" s="487"/>
      <c r="B196" s="487"/>
      <c r="C196" s="487"/>
      <c r="D196" s="487"/>
      <c r="E196" s="487"/>
      <c r="F196" s="494"/>
      <c r="G196" s="494"/>
      <c r="H196" s="494"/>
      <c r="I196" s="494"/>
      <c r="J196" s="494"/>
      <c r="R196" s="926"/>
      <c r="S196" s="487"/>
      <c r="T196" s="487"/>
      <c r="U196" s="487"/>
      <c r="V196" s="487"/>
      <c r="W196" s="487"/>
      <c r="X196" s="487"/>
      <c r="Y196" s="487"/>
      <c r="Z196" s="487"/>
      <c r="AA196" s="487"/>
      <c r="AB196" s="487"/>
      <c r="AC196" s="487"/>
      <c r="AD196" s="487"/>
      <c r="AE196" s="487"/>
      <c r="AF196" s="487"/>
      <c r="AG196" s="487"/>
    </row>
    <row r="197" spans="1:33" x14ac:dyDescent="0.2">
      <c r="A197" s="487"/>
      <c r="B197" s="487"/>
      <c r="C197" s="487"/>
      <c r="D197" s="487"/>
      <c r="E197" s="487"/>
      <c r="F197" s="494"/>
      <c r="G197" s="494"/>
      <c r="H197" s="494"/>
      <c r="I197" s="494"/>
      <c r="J197" s="494"/>
      <c r="R197" s="926"/>
      <c r="S197" s="487"/>
      <c r="T197" s="487"/>
      <c r="U197" s="487"/>
      <c r="V197" s="487"/>
      <c r="W197" s="487"/>
      <c r="X197" s="487"/>
      <c r="Y197" s="487"/>
      <c r="Z197" s="487"/>
      <c r="AA197" s="487"/>
      <c r="AB197" s="487"/>
      <c r="AC197" s="487"/>
      <c r="AD197" s="487"/>
      <c r="AE197" s="487"/>
      <c r="AF197" s="487"/>
      <c r="AG197" s="487"/>
    </row>
    <row r="198" spans="1:33" x14ac:dyDescent="0.2">
      <c r="A198" s="487"/>
      <c r="B198" s="487"/>
      <c r="C198" s="487"/>
      <c r="D198" s="487"/>
      <c r="E198" s="487"/>
      <c r="F198" s="494"/>
      <c r="G198" s="494"/>
      <c r="H198" s="494"/>
      <c r="I198" s="494"/>
      <c r="J198" s="494"/>
      <c r="R198" s="926"/>
      <c r="S198" s="487"/>
      <c r="T198" s="487"/>
      <c r="U198" s="487"/>
      <c r="V198" s="487"/>
      <c r="W198" s="487"/>
      <c r="X198" s="487"/>
      <c r="Y198" s="487"/>
      <c r="Z198" s="487"/>
      <c r="AA198" s="487"/>
      <c r="AB198" s="487"/>
      <c r="AC198" s="487"/>
      <c r="AD198" s="487"/>
      <c r="AE198" s="487"/>
      <c r="AF198" s="487"/>
      <c r="AG198" s="487"/>
    </row>
    <row r="199" spans="1:33" x14ac:dyDescent="0.2">
      <c r="A199" s="487"/>
      <c r="B199" s="487"/>
      <c r="C199" s="487"/>
      <c r="D199" s="487"/>
      <c r="E199" s="487"/>
      <c r="F199" s="494"/>
      <c r="G199" s="494"/>
      <c r="H199" s="494"/>
      <c r="I199" s="494"/>
      <c r="J199" s="494"/>
      <c r="R199" s="926"/>
      <c r="S199" s="487"/>
      <c r="T199" s="487"/>
      <c r="U199" s="487"/>
      <c r="V199" s="487"/>
      <c r="W199" s="487"/>
      <c r="X199" s="487"/>
      <c r="Y199" s="487"/>
      <c r="Z199" s="487"/>
      <c r="AA199" s="487"/>
      <c r="AB199" s="487"/>
      <c r="AC199" s="487"/>
      <c r="AD199" s="487"/>
      <c r="AE199" s="487"/>
      <c r="AF199" s="487"/>
      <c r="AG199" s="487"/>
    </row>
    <row r="200" spans="1:33" x14ac:dyDescent="0.2">
      <c r="A200" s="487"/>
      <c r="B200" s="487"/>
      <c r="C200" s="487"/>
      <c r="D200" s="487"/>
      <c r="E200" s="487"/>
      <c r="F200" s="494"/>
      <c r="G200" s="494"/>
      <c r="H200" s="494"/>
      <c r="I200" s="494"/>
      <c r="J200" s="494"/>
      <c r="R200" s="926"/>
      <c r="S200" s="487"/>
      <c r="T200" s="487"/>
      <c r="U200" s="487"/>
      <c r="V200" s="487"/>
      <c r="W200" s="487"/>
      <c r="X200" s="487"/>
      <c r="Y200" s="487"/>
      <c r="Z200" s="487"/>
      <c r="AA200" s="487"/>
      <c r="AB200" s="487"/>
      <c r="AC200" s="487"/>
      <c r="AD200" s="487"/>
      <c r="AE200" s="487"/>
      <c r="AF200" s="487"/>
      <c r="AG200" s="487"/>
    </row>
    <row r="201" spans="1:33" x14ac:dyDescent="0.2">
      <c r="A201" s="487"/>
      <c r="B201" s="487"/>
      <c r="C201" s="487"/>
      <c r="D201" s="487"/>
      <c r="E201" s="487"/>
      <c r="F201" s="494"/>
      <c r="G201" s="494"/>
      <c r="H201" s="494"/>
      <c r="I201" s="494"/>
      <c r="J201" s="494"/>
      <c r="R201" s="926"/>
      <c r="S201" s="487"/>
      <c r="T201" s="487"/>
      <c r="U201" s="487"/>
      <c r="V201" s="487"/>
      <c r="W201" s="487"/>
      <c r="X201" s="487"/>
      <c r="Y201" s="487"/>
      <c r="Z201" s="487"/>
      <c r="AA201" s="487"/>
      <c r="AB201" s="487"/>
      <c r="AC201" s="487"/>
      <c r="AD201" s="487"/>
      <c r="AE201" s="487"/>
      <c r="AF201" s="487"/>
      <c r="AG201" s="487"/>
    </row>
    <row r="202" spans="1:33" x14ac:dyDescent="0.2">
      <c r="A202" s="487"/>
      <c r="B202" s="487"/>
      <c r="C202" s="487"/>
      <c r="D202" s="487"/>
      <c r="E202" s="487"/>
      <c r="F202" s="494"/>
      <c r="G202" s="494"/>
      <c r="H202" s="494"/>
      <c r="I202" s="494"/>
      <c r="J202" s="494"/>
      <c r="R202" s="926"/>
      <c r="S202" s="487"/>
      <c r="T202" s="487"/>
      <c r="U202" s="487"/>
      <c r="V202" s="487"/>
      <c r="W202" s="487"/>
      <c r="X202" s="487"/>
      <c r="Y202" s="487"/>
      <c r="Z202" s="487"/>
      <c r="AA202" s="487"/>
      <c r="AB202" s="487"/>
      <c r="AC202" s="487"/>
      <c r="AD202" s="487"/>
      <c r="AE202" s="487"/>
      <c r="AF202" s="487"/>
      <c r="AG202" s="487"/>
    </row>
    <row r="203" spans="1:33" x14ac:dyDescent="0.2">
      <c r="A203" s="487"/>
      <c r="B203" s="487"/>
      <c r="C203" s="487"/>
      <c r="D203" s="487"/>
      <c r="E203" s="487"/>
      <c r="F203" s="494"/>
      <c r="G203" s="494"/>
      <c r="H203" s="494"/>
      <c r="I203" s="494"/>
      <c r="J203" s="494"/>
      <c r="R203" s="926"/>
      <c r="S203" s="487"/>
      <c r="T203" s="487"/>
      <c r="U203" s="487"/>
      <c r="V203" s="487"/>
      <c r="W203" s="487"/>
      <c r="X203" s="487"/>
      <c r="Y203" s="487"/>
      <c r="Z203" s="487"/>
      <c r="AA203" s="487"/>
      <c r="AB203" s="487"/>
      <c r="AC203" s="487"/>
      <c r="AD203" s="487"/>
      <c r="AE203" s="487"/>
      <c r="AF203" s="487"/>
      <c r="AG203" s="487"/>
    </row>
    <row r="204" spans="1:33" x14ac:dyDescent="0.2">
      <c r="A204" s="487"/>
      <c r="B204" s="487"/>
      <c r="C204" s="487"/>
      <c r="D204" s="487"/>
      <c r="E204" s="487"/>
      <c r="F204" s="494"/>
      <c r="G204" s="494"/>
      <c r="H204" s="494"/>
      <c r="I204" s="494"/>
      <c r="J204" s="494"/>
      <c r="R204" s="926"/>
      <c r="S204" s="487"/>
      <c r="T204" s="487"/>
      <c r="U204" s="487"/>
      <c r="V204" s="487"/>
      <c r="W204" s="487"/>
      <c r="X204" s="487"/>
      <c r="Y204" s="487"/>
      <c r="Z204" s="487"/>
      <c r="AA204" s="487"/>
      <c r="AB204" s="487"/>
      <c r="AC204" s="487"/>
      <c r="AD204" s="487"/>
      <c r="AE204" s="487"/>
      <c r="AF204" s="487"/>
      <c r="AG204" s="487"/>
    </row>
    <row r="205" spans="1:33" x14ac:dyDescent="0.2">
      <c r="A205" s="487"/>
      <c r="B205" s="487"/>
      <c r="C205" s="487"/>
      <c r="D205" s="487"/>
      <c r="E205" s="487"/>
      <c r="F205" s="494"/>
      <c r="G205" s="494"/>
      <c r="H205" s="494"/>
      <c r="I205" s="494"/>
      <c r="J205" s="494"/>
      <c r="R205" s="926"/>
      <c r="S205" s="487"/>
      <c r="T205" s="487"/>
      <c r="U205" s="487"/>
      <c r="V205" s="487"/>
      <c r="W205" s="487"/>
      <c r="X205" s="487"/>
      <c r="Y205" s="487"/>
      <c r="Z205" s="487"/>
      <c r="AA205" s="487"/>
      <c r="AB205" s="487"/>
      <c r="AC205" s="487"/>
      <c r="AD205" s="487"/>
      <c r="AE205" s="487"/>
      <c r="AF205" s="487"/>
      <c r="AG205" s="487"/>
    </row>
    <row r="206" spans="1:33" x14ac:dyDescent="0.2">
      <c r="A206" s="487"/>
      <c r="B206" s="487"/>
      <c r="C206" s="487"/>
      <c r="D206" s="487"/>
      <c r="E206" s="487"/>
      <c r="F206" s="494"/>
      <c r="G206" s="494"/>
      <c r="H206" s="494"/>
      <c r="I206" s="494"/>
      <c r="J206" s="494"/>
      <c r="R206" s="926"/>
      <c r="S206" s="487"/>
      <c r="T206" s="487"/>
      <c r="U206" s="487"/>
      <c r="V206" s="487"/>
      <c r="W206" s="487"/>
      <c r="X206" s="487"/>
      <c r="Y206" s="487"/>
      <c r="Z206" s="487"/>
      <c r="AA206" s="487"/>
      <c r="AB206" s="487"/>
      <c r="AC206" s="487"/>
      <c r="AD206" s="487"/>
      <c r="AE206" s="487"/>
      <c r="AF206" s="487"/>
      <c r="AG206" s="487"/>
    </row>
    <row r="207" spans="1:33" x14ac:dyDescent="0.2">
      <c r="A207" s="487"/>
      <c r="B207" s="487"/>
      <c r="C207" s="487"/>
      <c r="D207" s="487"/>
      <c r="E207" s="487"/>
      <c r="F207" s="494"/>
      <c r="G207" s="494"/>
      <c r="H207" s="494"/>
      <c r="I207" s="494"/>
      <c r="J207" s="494"/>
      <c r="R207" s="926"/>
      <c r="S207" s="487"/>
      <c r="T207" s="487"/>
      <c r="U207" s="487"/>
      <c r="V207" s="487"/>
      <c r="W207" s="487"/>
      <c r="X207" s="487"/>
      <c r="Y207" s="487"/>
      <c r="Z207" s="487"/>
      <c r="AA207" s="487"/>
      <c r="AB207" s="487"/>
      <c r="AC207" s="487"/>
      <c r="AD207" s="487"/>
      <c r="AE207" s="487"/>
      <c r="AF207" s="487"/>
      <c r="AG207" s="487"/>
    </row>
    <row r="208" spans="1:33" x14ac:dyDescent="0.2">
      <c r="A208" s="487"/>
      <c r="B208" s="487"/>
      <c r="C208" s="487"/>
      <c r="D208" s="487"/>
      <c r="E208" s="487"/>
      <c r="F208" s="494"/>
      <c r="G208" s="494"/>
      <c r="H208" s="494"/>
      <c r="I208" s="494"/>
      <c r="J208" s="494"/>
      <c r="R208" s="926"/>
      <c r="S208" s="487"/>
      <c r="T208" s="487"/>
      <c r="U208" s="487"/>
      <c r="V208" s="487"/>
      <c r="W208" s="487"/>
      <c r="X208" s="487"/>
      <c r="Y208" s="487"/>
      <c r="Z208" s="487"/>
      <c r="AA208" s="487"/>
      <c r="AB208" s="487"/>
      <c r="AC208" s="487"/>
      <c r="AD208" s="487"/>
      <c r="AE208" s="487"/>
      <c r="AF208" s="487"/>
      <c r="AG208" s="487"/>
    </row>
    <row r="209" spans="1:33" x14ac:dyDescent="0.2">
      <c r="A209" s="487"/>
      <c r="B209" s="487"/>
      <c r="C209" s="487"/>
      <c r="D209" s="487"/>
      <c r="E209" s="487"/>
      <c r="F209" s="494"/>
      <c r="G209" s="494"/>
      <c r="H209" s="494"/>
      <c r="I209" s="494"/>
      <c r="J209" s="494"/>
      <c r="R209" s="926"/>
      <c r="S209" s="487"/>
      <c r="T209" s="487"/>
      <c r="U209" s="487"/>
      <c r="V209" s="487"/>
      <c r="W209" s="487"/>
      <c r="X209" s="487"/>
      <c r="Y209" s="487"/>
      <c r="Z209" s="487"/>
      <c r="AA209" s="487"/>
      <c r="AB209" s="487"/>
      <c r="AC209" s="487"/>
      <c r="AD209" s="487"/>
      <c r="AE209" s="487"/>
      <c r="AF209" s="487"/>
      <c r="AG209" s="487"/>
    </row>
    <row r="210" spans="1:33" x14ac:dyDescent="0.2">
      <c r="A210" s="487"/>
      <c r="B210" s="487"/>
      <c r="C210" s="487"/>
      <c r="D210" s="487"/>
      <c r="E210" s="487"/>
      <c r="F210" s="494"/>
      <c r="G210" s="494"/>
      <c r="H210" s="494"/>
      <c r="I210" s="494"/>
      <c r="J210" s="494"/>
      <c r="R210" s="926"/>
      <c r="S210" s="487"/>
      <c r="T210" s="487"/>
      <c r="U210" s="487"/>
      <c r="V210" s="487"/>
      <c r="W210" s="487"/>
      <c r="X210" s="487"/>
      <c r="Y210" s="487"/>
      <c r="Z210" s="487"/>
      <c r="AA210" s="487"/>
      <c r="AB210" s="487"/>
      <c r="AC210" s="487"/>
      <c r="AD210" s="487"/>
      <c r="AE210" s="487"/>
      <c r="AF210" s="487"/>
      <c r="AG210" s="487"/>
    </row>
    <row r="211" spans="1:33" x14ac:dyDescent="0.2">
      <c r="A211" s="487"/>
      <c r="B211" s="487"/>
      <c r="C211" s="487"/>
      <c r="D211" s="487"/>
      <c r="E211" s="487"/>
      <c r="F211" s="494"/>
      <c r="G211" s="494"/>
      <c r="H211" s="494"/>
      <c r="I211" s="494"/>
      <c r="J211" s="494"/>
      <c r="R211" s="926"/>
      <c r="S211" s="487"/>
      <c r="T211" s="487"/>
      <c r="U211" s="487"/>
      <c r="V211" s="487"/>
      <c r="W211" s="487"/>
      <c r="X211" s="487"/>
      <c r="Y211" s="487"/>
      <c r="Z211" s="487"/>
      <c r="AA211" s="487"/>
      <c r="AB211" s="487"/>
      <c r="AC211" s="487"/>
      <c r="AD211" s="487"/>
      <c r="AE211" s="487"/>
      <c r="AF211" s="487"/>
      <c r="AG211" s="487"/>
    </row>
    <row r="212" spans="1:33" x14ac:dyDescent="0.2">
      <c r="A212" s="487"/>
      <c r="B212" s="487"/>
      <c r="C212" s="487"/>
      <c r="D212" s="487"/>
      <c r="E212" s="487"/>
      <c r="F212" s="494"/>
      <c r="G212" s="494"/>
      <c r="H212" s="494"/>
      <c r="I212" s="494"/>
      <c r="J212" s="494"/>
      <c r="R212" s="926"/>
      <c r="S212" s="487"/>
      <c r="T212" s="487"/>
      <c r="U212" s="487"/>
      <c r="V212" s="487"/>
      <c r="W212" s="487"/>
      <c r="X212" s="487"/>
      <c r="Y212" s="487"/>
      <c r="Z212" s="487"/>
      <c r="AA212" s="487"/>
      <c r="AB212" s="487"/>
      <c r="AC212" s="487"/>
      <c r="AD212" s="487"/>
      <c r="AE212" s="487"/>
      <c r="AF212" s="487"/>
      <c r="AG212" s="487"/>
    </row>
    <row r="213" spans="1:33" x14ac:dyDescent="0.2">
      <c r="A213" s="487"/>
      <c r="B213" s="487"/>
      <c r="C213" s="487"/>
      <c r="D213" s="487"/>
      <c r="E213" s="487"/>
      <c r="F213" s="494"/>
      <c r="G213" s="494"/>
      <c r="H213" s="494"/>
      <c r="I213" s="494"/>
      <c r="J213" s="494"/>
      <c r="R213" s="926"/>
      <c r="S213" s="487"/>
      <c r="T213" s="487"/>
      <c r="U213" s="487"/>
      <c r="V213" s="487"/>
      <c r="W213" s="487"/>
      <c r="X213" s="487"/>
      <c r="Y213" s="487"/>
      <c r="Z213" s="487"/>
      <c r="AA213" s="487"/>
      <c r="AB213" s="487"/>
      <c r="AC213" s="487"/>
      <c r="AD213" s="487"/>
      <c r="AE213" s="487"/>
      <c r="AF213" s="487"/>
      <c r="AG213" s="487"/>
    </row>
    <row r="214" spans="1:33" x14ac:dyDescent="0.2">
      <c r="A214" s="487"/>
      <c r="B214" s="487"/>
      <c r="C214" s="487"/>
      <c r="D214" s="487"/>
      <c r="E214" s="487"/>
      <c r="F214" s="494"/>
      <c r="G214" s="494"/>
      <c r="H214" s="494"/>
      <c r="I214" s="494"/>
      <c r="J214" s="494"/>
      <c r="R214" s="926"/>
      <c r="S214" s="487"/>
      <c r="T214" s="487"/>
      <c r="U214" s="487"/>
      <c r="V214" s="487"/>
      <c r="W214" s="487"/>
      <c r="X214" s="487"/>
      <c r="Y214" s="487"/>
      <c r="Z214" s="487"/>
      <c r="AA214" s="487"/>
      <c r="AB214" s="487"/>
      <c r="AC214" s="487"/>
      <c r="AD214" s="487"/>
      <c r="AE214" s="487"/>
      <c r="AF214" s="487"/>
      <c r="AG214" s="487"/>
    </row>
    <row r="215" spans="1:33" x14ac:dyDescent="0.2">
      <c r="A215" s="487"/>
      <c r="B215" s="487"/>
      <c r="C215" s="487"/>
      <c r="D215" s="487"/>
      <c r="E215" s="487"/>
      <c r="F215" s="494"/>
      <c r="G215" s="494"/>
      <c r="H215" s="494"/>
      <c r="I215" s="494"/>
      <c r="J215" s="494"/>
      <c r="R215" s="926"/>
      <c r="S215" s="487"/>
      <c r="T215" s="487"/>
      <c r="U215" s="487"/>
      <c r="V215" s="487"/>
      <c r="W215" s="487"/>
      <c r="X215" s="487"/>
      <c r="Y215" s="487"/>
      <c r="Z215" s="487"/>
      <c r="AA215" s="487"/>
      <c r="AB215" s="487"/>
      <c r="AC215" s="487"/>
      <c r="AD215" s="487"/>
      <c r="AE215" s="487"/>
      <c r="AF215" s="487"/>
      <c r="AG215" s="487"/>
    </row>
    <row r="216" spans="1:33" x14ac:dyDescent="0.2">
      <c r="A216" s="487"/>
      <c r="B216" s="487"/>
      <c r="C216" s="487"/>
      <c r="D216" s="487"/>
      <c r="E216" s="487"/>
      <c r="F216" s="494"/>
      <c r="G216" s="494"/>
      <c r="H216" s="494"/>
      <c r="I216" s="494"/>
      <c r="J216" s="494"/>
      <c r="R216" s="926"/>
      <c r="S216" s="487"/>
      <c r="T216" s="487"/>
      <c r="U216" s="487"/>
      <c r="V216" s="487"/>
      <c r="W216" s="487"/>
      <c r="X216" s="487"/>
      <c r="Y216" s="487"/>
      <c r="Z216" s="487"/>
      <c r="AA216" s="487"/>
      <c r="AB216" s="487"/>
      <c r="AC216" s="487"/>
      <c r="AD216" s="487"/>
      <c r="AE216" s="487"/>
      <c r="AF216" s="487"/>
      <c r="AG216" s="487"/>
    </row>
    <row r="217" spans="1:33" x14ac:dyDescent="0.2">
      <c r="A217" s="487"/>
      <c r="B217" s="487"/>
      <c r="C217" s="487"/>
      <c r="D217" s="487"/>
      <c r="E217" s="487"/>
      <c r="F217" s="494"/>
      <c r="G217" s="494"/>
      <c r="H217" s="494"/>
      <c r="I217" s="494"/>
      <c r="J217" s="494"/>
      <c r="R217" s="926"/>
      <c r="S217" s="487"/>
      <c r="T217" s="487"/>
      <c r="U217" s="487"/>
      <c r="V217" s="487"/>
      <c r="W217" s="487"/>
      <c r="X217" s="487"/>
      <c r="Y217" s="487"/>
      <c r="Z217" s="487"/>
      <c r="AA217" s="487"/>
      <c r="AB217" s="487"/>
      <c r="AC217" s="487"/>
      <c r="AD217" s="487"/>
      <c r="AE217" s="487"/>
      <c r="AF217" s="487"/>
      <c r="AG217" s="487"/>
    </row>
    <row r="218" spans="1:33" x14ac:dyDescent="0.2">
      <c r="A218" s="487"/>
      <c r="B218" s="487"/>
      <c r="C218" s="487"/>
      <c r="D218" s="487"/>
      <c r="E218" s="487"/>
      <c r="F218" s="494"/>
      <c r="G218" s="494"/>
      <c r="H218" s="494"/>
      <c r="I218" s="494"/>
      <c r="J218" s="494"/>
      <c r="R218" s="926"/>
      <c r="S218" s="487"/>
      <c r="T218" s="487"/>
      <c r="U218" s="487"/>
      <c r="V218" s="487"/>
      <c r="W218" s="487"/>
      <c r="X218" s="487"/>
      <c r="Y218" s="487"/>
      <c r="Z218" s="487"/>
      <c r="AA218" s="487"/>
      <c r="AB218" s="487"/>
      <c r="AC218" s="487"/>
      <c r="AD218" s="487"/>
      <c r="AE218" s="487"/>
      <c r="AF218" s="487"/>
      <c r="AG218" s="487"/>
    </row>
    <row r="219" spans="1:33" x14ac:dyDescent="0.2">
      <c r="A219" s="487"/>
      <c r="B219" s="487"/>
      <c r="C219" s="487"/>
      <c r="D219" s="487"/>
      <c r="E219" s="487"/>
      <c r="F219" s="494"/>
      <c r="G219" s="494"/>
      <c r="H219" s="494"/>
      <c r="I219" s="494"/>
      <c r="J219" s="494"/>
      <c r="R219" s="926"/>
      <c r="S219" s="487"/>
      <c r="T219" s="487"/>
      <c r="U219" s="487"/>
      <c r="V219" s="487"/>
      <c r="W219" s="487"/>
      <c r="X219" s="487"/>
      <c r="Y219" s="487"/>
      <c r="Z219" s="487"/>
      <c r="AA219" s="487"/>
      <c r="AB219" s="487"/>
      <c r="AC219" s="487"/>
      <c r="AD219" s="487"/>
      <c r="AE219" s="487"/>
      <c r="AF219" s="487"/>
      <c r="AG219" s="487"/>
    </row>
    <row r="220" spans="1:33" x14ac:dyDescent="0.2">
      <c r="A220" s="487"/>
      <c r="B220" s="487"/>
      <c r="C220" s="487"/>
      <c r="D220" s="487"/>
      <c r="E220" s="487"/>
      <c r="F220" s="494"/>
      <c r="G220" s="494"/>
      <c r="H220" s="494"/>
      <c r="I220" s="494"/>
      <c r="J220" s="494"/>
      <c r="R220" s="926"/>
      <c r="S220" s="487"/>
      <c r="T220" s="487"/>
      <c r="U220" s="487"/>
      <c r="V220" s="487"/>
      <c r="W220" s="487"/>
      <c r="X220" s="487"/>
      <c r="Y220" s="487"/>
      <c r="Z220" s="487"/>
      <c r="AA220" s="487"/>
      <c r="AB220" s="487"/>
      <c r="AC220" s="487"/>
      <c r="AD220" s="487"/>
      <c r="AE220" s="487"/>
      <c r="AF220" s="487"/>
      <c r="AG220" s="487"/>
    </row>
    <row r="221" spans="1:33" x14ac:dyDescent="0.2">
      <c r="A221" s="487"/>
      <c r="B221" s="487"/>
      <c r="C221" s="487"/>
      <c r="D221" s="487"/>
      <c r="E221" s="487"/>
      <c r="F221" s="494"/>
      <c r="G221" s="494"/>
      <c r="H221" s="494"/>
      <c r="I221" s="494"/>
      <c r="J221" s="494"/>
      <c r="R221" s="926"/>
      <c r="S221" s="487"/>
      <c r="T221" s="487"/>
      <c r="U221" s="487"/>
      <c r="V221" s="487"/>
      <c r="W221" s="487"/>
      <c r="X221" s="487"/>
      <c r="Y221" s="487"/>
      <c r="Z221" s="487"/>
      <c r="AA221" s="487"/>
      <c r="AB221" s="487"/>
      <c r="AC221" s="487"/>
      <c r="AD221" s="487"/>
      <c r="AE221" s="487"/>
      <c r="AF221" s="487"/>
      <c r="AG221" s="487"/>
    </row>
    <row r="222" spans="1:33" x14ac:dyDescent="0.2">
      <c r="A222" s="487"/>
      <c r="B222" s="487"/>
      <c r="C222" s="487"/>
      <c r="D222" s="487"/>
      <c r="E222" s="487"/>
      <c r="F222" s="494"/>
      <c r="G222" s="494"/>
      <c r="H222" s="494"/>
      <c r="I222" s="494"/>
      <c r="J222" s="494"/>
      <c r="R222" s="926"/>
      <c r="S222" s="487"/>
      <c r="T222" s="487"/>
      <c r="U222" s="487"/>
      <c r="V222" s="487"/>
      <c r="W222" s="487"/>
      <c r="X222" s="487"/>
      <c r="Y222" s="487"/>
      <c r="Z222" s="487"/>
      <c r="AA222" s="487"/>
      <c r="AB222" s="487"/>
      <c r="AC222" s="487"/>
      <c r="AD222" s="487"/>
      <c r="AE222" s="487"/>
      <c r="AF222" s="487"/>
      <c r="AG222" s="487"/>
    </row>
    <row r="223" spans="1:33" x14ac:dyDescent="0.2">
      <c r="A223" s="487"/>
      <c r="B223" s="487"/>
      <c r="C223" s="487"/>
      <c r="D223" s="487"/>
      <c r="E223" s="487"/>
      <c r="F223" s="494"/>
      <c r="G223" s="494"/>
      <c r="H223" s="494"/>
      <c r="I223" s="494"/>
      <c r="J223" s="494"/>
      <c r="R223" s="926"/>
      <c r="S223" s="487"/>
      <c r="T223" s="487"/>
      <c r="U223" s="487"/>
      <c r="V223" s="487"/>
      <c r="W223" s="487"/>
      <c r="X223" s="487"/>
      <c r="Y223" s="487"/>
      <c r="Z223" s="487"/>
      <c r="AA223" s="487"/>
      <c r="AB223" s="487"/>
      <c r="AC223" s="487"/>
      <c r="AD223" s="487"/>
      <c r="AE223" s="487"/>
      <c r="AF223" s="487"/>
      <c r="AG223" s="487"/>
    </row>
    <row r="224" spans="1:33" x14ac:dyDescent="0.2">
      <c r="A224" s="487"/>
      <c r="B224" s="487"/>
      <c r="C224" s="487"/>
      <c r="D224" s="487"/>
      <c r="E224" s="487"/>
      <c r="F224" s="494"/>
      <c r="G224" s="494"/>
      <c r="H224" s="494"/>
      <c r="I224" s="494"/>
      <c r="J224" s="494"/>
      <c r="R224" s="926"/>
      <c r="S224" s="487"/>
      <c r="T224" s="487"/>
      <c r="U224" s="487"/>
      <c r="V224" s="487"/>
      <c r="W224" s="487"/>
      <c r="X224" s="487"/>
      <c r="Y224" s="487"/>
      <c r="Z224" s="487"/>
      <c r="AA224" s="487"/>
      <c r="AB224" s="487"/>
      <c r="AC224" s="487"/>
      <c r="AD224" s="487"/>
      <c r="AE224" s="487"/>
      <c r="AF224" s="487"/>
      <c r="AG224" s="487"/>
    </row>
    <row r="225" spans="1:33" x14ac:dyDescent="0.2">
      <c r="A225" s="487"/>
      <c r="B225" s="487"/>
      <c r="C225" s="487"/>
      <c r="D225" s="487"/>
      <c r="E225" s="487"/>
      <c r="F225" s="494"/>
      <c r="G225" s="494"/>
      <c r="H225" s="494"/>
      <c r="I225" s="494"/>
      <c r="J225" s="494"/>
      <c r="R225" s="926"/>
      <c r="S225" s="487"/>
      <c r="T225" s="487"/>
      <c r="U225" s="487"/>
      <c r="V225" s="487"/>
      <c r="W225" s="487"/>
      <c r="X225" s="487"/>
      <c r="Y225" s="487"/>
      <c r="Z225" s="487"/>
      <c r="AA225" s="487"/>
      <c r="AB225" s="487"/>
      <c r="AC225" s="487"/>
      <c r="AD225" s="487"/>
      <c r="AE225" s="487"/>
      <c r="AF225" s="487"/>
      <c r="AG225" s="487"/>
    </row>
    <row r="226" spans="1:33" x14ac:dyDescent="0.2">
      <c r="A226" s="487"/>
      <c r="B226" s="487"/>
      <c r="C226" s="487"/>
      <c r="D226" s="487"/>
      <c r="E226" s="487"/>
      <c r="F226" s="494"/>
      <c r="G226" s="494"/>
      <c r="H226" s="494"/>
      <c r="I226" s="494"/>
      <c r="J226" s="494"/>
      <c r="R226" s="926"/>
      <c r="S226" s="487"/>
      <c r="T226" s="487"/>
      <c r="U226" s="487"/>
      <c r="V226" s="487"/>
      <c r="W226" s="487"/>
      <c r="X226" s="487"/>
      <c r="Y226" s="487"/>
      <c r="Z226" s="487"/>
      <c r="AA226" s="487"/>
      <c r="AB226" s="487"/>
      <c r="AC226" s="487"/>
      <c r="AD226" s="487"/>
      <c r="AE226" s="487"/>
      <c r="AF226" s="487"/>
      <c r="AG226" s="487"/>
    </row>
    <row r="227" spans="1:33" x14ac:dyDescent="0.2">
      <c r="A227" s="487"/>
      <c r="B227" s="487"/>
      <c r="C227" s="487"/>
      <c r="D227" s="487"/>
      <c r="E227" s="487"/>
      <c r="F227" s="494"/>
      <c r="G227" s="494"/>
      <c r="H227" s="494"/>
      <c r="I227" s="494"/>
      <c r="J227" s="494"/>
      <c r="R227" s="926"/>
      <c r="S227" s="487"/>
      <c r="T227" s="487"/>
      <c r="U227" s="487"/>
      <c r="V227" s="487"/>
      <c r="W227" s="487"/>
      <c r="X227" s="487"/>
      <c r="Y227" s="487"/>
      <c r="Z227" s="487"/>
      <c r="AA227" s="487"/>
      <c r="AB227" s="487"/>
      <c r="AC227" s="487"/>
      <c r="AD227" s="487"/>
      <c r="AE227" s="487"/>
      <c r="AF227" s="487"/>
      <c r="AG227" s="487"/>
    </row>
    <row r="228" spans="1:33" x14ac:dyDescent="0.2">
      <c r="A228" s="487"/>
      <c r="B228" s="487"/>
      <c r="C228" s="487"/>
      <c r="D228" s="487"/>
      <c r="E228" s="487"/>
      <c r="F228" s="494"/>
      <c r="G228" s="494"/>
      <c r="H228" s="494"/>
      <c r="I228" s="494"/>
      <c r="J228" s="494"/>
      <c r="R228" s="926"/>
      <c r="S228" s="487"/>
      <c r="T228" s="487"/>
      <c r="U228" s="487"/>
      <c r="V228" s="487"/>
      <c r="W228" s="487"/>
      <c r="X228" s="487"/>
      <c r="Y228" s="487"/>
      <c r="Z228" s="487"/>
      <c r="AA228" s="487"/>
      <c r="AB228" s="487"/>
      <c r="AC228" s="487"/>
      <c r="AD228" s="487"/>
      <c r="AE228" s="487"/>
      <c r="AF228" s="487"/>
      <c r="AG228" s="487"/>
    </row>
    <row r="229" spans="1:33" x14ac:dyDescent="0.2">
      <c r="A229" s="487"/>
      <c r="B229" s="487"/>
      <c r="C229" s="487"/>
      <c r="D229" s="487"/>
      <c r="E229" s="487"/>
      <c r="F229" s="494"/>
      <c r="G229" s="494"/>
      <c r="H229" s="494"/>
      <c r="I229" s="494"/>
      <c r="J229" s="494"/>
      <c r="R229" s="926"/>
      <c r="S229" s="487"/>
      <c r="T229" s="487"/>
      <c r="U229" s="487"/>
      <c r="V229" s="487"/>
      <c r="W229" s="487"/>
      <c r="X229" s="487"/>
      <c r="Y229" s="487"/>
      <c r="Z229" s="487"/>
      <c r="AA229" s="487"/>
      <c r="AB229" s="487"/>
      <c r="AC229" s="487"/>
      <c r="AD229" s="487"/>
      <c r="AE229" s="487"/>
      <c r="AF229" s="487"/>
      <c r="AG229" s="487"/>
    </row>
    <row r="230" spans="1:33" x14ac:dyDescent="0.2">
      <c r="A230" s="487"/>
      <c r="B230" s="487"/>
      <c r="C230" s="487"/>
      <c r="D230" s="487"/>
      <c r="E230" s="487"/>
      <c r="F230" s="494"/>
      <c r="G230" s="494"/>
      <c r="H230" s="494"/>
      <c r="I230" s="494"/>
      <c r="J230" s="494"/>
      <c r="R230" s="926"/>
      <c r="S230" s="487"/>
      <c r="T230" s="487"/>
      <c r="U230" s="487"/>
      <c r="V230" s="487"/>
      <c r="W230" s="487"/>
      <c r="X230" s="487"/>
      <c r="Y230" s="487"/>
      <c r="Z230" s="487"/>
      <c r="AA230" s="487"/>
      <c r="AB230" s="487"/>
      <c r="AC230" s="487"/>
      <c r="AD230" s="487"/>
      <c r="AE230" s="487"/>
      <c r="AF230" s="487"/>
      <c r="AG230" s="487"/>
    </row>
    <row r="231" spans="1:33" x14ac:dyDescent="0.2">
      <c r="A231" s="487"/>
      <c r="B231" s="487"/>
      <c r="C231" s="487"/>
      <c r="D231" s="487"/>
      <c r="E231" s="487"/>
      <c r="F231" s="494"/>
      <c r="G231" s="494"/>
      <c r="H231" s="494"/>
      <c r="I231" s="494"/>
      <c r="J231" s="494"/>
      <c r="R231" s="926"/>
      <c r="S231" s="487"/>
      <c r="T231" s="487"/>
      <c r="U231" s="487"/>
      <c r="V231" s="487"/>
      <c r="W231" s="487"/>
      <c r="X231" s="487"/>
      <c r="Y231" s="487"/>
      <c r="Z231" s="487"/>
      <c r="AA231" s="487"/>
      <c r="AB231" s="487"/>
      <c r="AC231" s="487"/>
      <c r="AD231" s="487"/>
      <c r="AE231" s="487"/>
      <c r="AF231" s="487"/>
      <c r="AG231" s="487"/>
    </row>
    <row r="232" spans="1:33" x14ac:dyDescent="0.2">
      <c r="A232" s="487"/>
      <c r="B232" s="487"/>
      <c r="C232" s="487"/>
      <c r="D232" s="487"/>
      <c r="E232" s="487"/>
      <c r="F232" s="494"/>
      <c r="G232" s="494"/>
      <c r="H232" s="494"/>
      <c r="I232" s="494"/>
      <c r="J232" s="494"/>
      <c r="R232" s="926"/>
      <c r="S232" s="487"/>
      <c r="T232" s="487"/>
      <c r="U232" s="487"/>
      <c r="V232" s="487"/>
      <c r="W232" s="487"/>
      <c r="X232" s="487"/>
      <c r="Y232" s="487"/>
      <c r="Z232" s="487"/>
      <c r="AA232" s="487"/>
      <c r="AB232" s="487"/>
      <c r="AC232" s="487"/>
      <c r="AD232" s="487"/>
      <c r="AE232" s="487"/>
      <c r="AF232" s="487"/>
      <c r="AG232" s="487"/>
    </row>
    <row r="233" spans="1:33" x14ac:dyDescent="0.2">
      <c r="A233" s="487"/>
      <c r="B233" s="487"/>
      <c r="C233" s="487"/>
      <c r="D233" s="487"/>
      <c r="E233" s="487"/>
      <c r="F233" s="494"/>
      <c r="G233" s="494"/>
      <c r="H233" s="494"/>
      <c r="I233" s="494"/>
      <c r="J233" s="494"/>
      <c r="R233" s="926"/>
      <c r="S233" s="487"/>
      <c r="T233" s="487"/>
      <c r="U233" s="487"/>
      <c r="V233" s="487"/>
      <c r="W233" s="487"/>
      <c r="X233" s="487"/>
      <c r="Y233" s="487"/>
      <c r="Z233" s="487"/>
      <c r="AA233" s="487"/>
      <c r="AB233" s="487"/>
      <c r="AC233" s="487"/>
      <c r="AD233" s="487"/>
      <c r="AE233" s="487"/>
      <c r="AF233" s="487"/>
      <c r="AG233" s="487"/>
    </row>
    <row r="234" spans="1:33" x14ac:dyDescent="0.2">
      <c r="A234" s="487"/>
      <c r="B234" s="487"/>
      <c r="C234" s="487"/>
      <c r="D234" s="487"/>
      <c r="E234" s="487"/>
      <c r="F234" s="494"/>
      <c r="G234" s="494"/>
      <c r="H234" s="494"/>
      <c r="I234" s="494"/>
      <c r="J234" s="494"/>
      <c r="R234" s="926"/>
      <c r="S234" s="487"/>
      <c r="T234" s="487"/>
      <c r="U234" s="487"/>
      <c r="V234" s="487"/>
      <c r="W234" s="487"/>
      <c r="X234" s="487"/>
      <c r="Y234" s="487"/>
      <c r="Z234" s="487"/>
      <c r="AA234" s="487"/>
      <c r="AB234" s="487"/>
      <c r="AC234" s="487"/>
      <c r="AD234" s="487"/>
      <c r="AE234" s="487"/>
      <c r="AF234" s="487"/>
      <c r="AG234" s="487"/>
    </row>
    <row r="235" spans="1:33" x14ac:dyDescent="0.2">
      <c r="A235" s="487"/>
      <c r="B235" s="487"/>
      <c r="C235" s="487"/>
      <c r="D235" s="487"/>
      <c r="E235" s="487"/>
      <c r="F235" s="494"/>
      <c r="G235" s="494"/>
      <c r="H235" s="494"/>
      <c r="I235" s="494"/>
      <c r="J235" s="494"/>
      <c r="R235" s="926"/>
      <c r="S235" s="487"/>
      <c r="T235" s="487"/>
      <c r="U235" s="487"/>
      <c r="V235" s="487"/>
      <c r="W235" s="487"/>
      <c r="X235" s="487"/>
      <c r="Y235" s="487"/>
      <c r="Z235" s="487"/>
      <c r="AA235" s="487"/>
      <c r="AB235" s="487"/>
      <c r="AC235" s="487"/>
      <c r="AD235" s="487"/>
      <c r="AE235" s="487"/>
      <c r="AF235" s="487"/>
      <c r="AG235" s="487"/>
    </row>
    <row r="236" spans="1:33" x14ac:dyDescent="0.2">
      <c r="A236" s="487"/>
      <c r="B236" s="487"/>
      <c r="C236" s="487"/>
      <c r="D236" s="487"/>
      <c r="E236" s="487"/>
      <c r="F236" s="494"/>
      <c r="G236" s="494"/>
      <c r="H236" s="494"/>
      <c r="I236" s="494"/>
      <c r="J236" s="494"/>
      <c r="R236" s="926"/>
      <c r="S236" s="487"/>
      <c r="T236" s="487"/>
      <c r="U236" s="487"/>
      <c r="V236" s="487"/>
      <c r="W236" s="487"/>
      <c r="X236" s="487"/>
      <c r="Y236" s="487"/>
      <c r="Z236" s="487"/>
      <c r="AA236" s="487"/>
      <c r="AB236" s="487"/>
      <c r="AC236" s="487"/>
      <c r="AD236" s="487"/>
      <c r="AE236" s="487"/>
      <c r="AF236" s="487"/>
      <c r="AG236" s="487"/>
    </row>
    <row r="237" spans="1:33" x14ac:dyDescent="0.2">
      <c r="A237" s="487"/>
      <c r="B237" s="487"/>
      <c r="C237" s="487"/>
      <c r="D237" s="487"/>
      <c r="E237" s="487"/>
      <c r="F237" s="494"/>
      <c r="G237" s="494"/>
      <c r="H237" s="494"/>
      <c r="I237" s="494"/>
      <c r="J237" s="494"/>
      <c r="R237" s="926"/>
      <c r="S237" s="487"/>
      <c r="T237" s="487"/>
      <c r="U237" s="487"/>
      <c r="V237" s="487"/>
      <c r="W237" s="487"/>
      <c r="X237" s="487"/>
      <c r="Y237" s="487"/>
      <c r="Z237" s="487"/>
      <c r="AA237" s="487"/>
      <c r="AB237" s="487"/>
      <c r="AC237" s="487"/>
      <c r="AD237" s="487"/>
      <c r="AE237" s="487"/>
      <c r="AF237" s="487"/>
      <c r="AG237" s="487"/>
    </row>
    <row r="238" spans="1:33" x14ac:dyDescent="0.2">
      <c r="A238" s="487"/>
      <c r="B238" s="487"/>
      <c r="C238" s="487"/>
      <c r="D238" s="487"/>
      <c r="E238" s="487"/>
      <c r="F238" s="494"/>
      <c r="G238" s="494"/>
      <c r="H238" s="494"/>
      <c r="I238" s="494"/>
      <c r="J238" s="494"/>
      <c r="R238" s="926"/>
      <c r="S238" s="487"/>
      <c r="T238" s="487"/>
      <c r="U238" s="487"/>
      <c r="V238" s="487"/>
      <c r="W238" s="487"/>
      <c r="X238" s="487"/>
      <c r="Y238" s="487"/>
      <c r="Z238" s="487"/>
      <c r="AA238" s="487"/>
      <c r="AB238" s="487"/>
      <c r="AC238" s="487"/>
      <c r="AD238" s="487"/>
      <c r="AE238" s="487"/>
      <c r="AF238" s="487"/>
      <c r="AG238" s="487"/>
    </row>
    <row r="239" spans="1:33" x14ac:dyDescent="0.2">
      <c r="A239" s="487"/>
      <c r="B239" s="487"/>
      <c r="C239" s="487"/>
      <c r="D239" s="487"/>
      <c r="E239" s="487"/>
      <c r="F239" s="494"/>
      <c r="G239" s="494"/>
      <c r="H239" s="494"/>
      <c r="I239" s="494"/>
      <c r="J239" s="494"/>
      <c r="R239" s="926"/>
      <c r="S239" s="487"/>
      <c r="T239" s="487"/>
      <c r="U239" s="487"/>
      <c r="V239" s="487"/>
      <c r="W239" s="487"/>
      <c r="X239" s="487"/>
      <c r="Y239" s="487"/>
      <c r="Z239" s="487"/>
      <c r="AA239" s="487"/>
      <c r="AB239" s="487"/>
      <c r="AC239" s="487"/>
      <c r="AD239" s="487"/>
      <c r="AE239" s="487"/>
      <c r="AF239" s="487"/>
      <c r="AG239" s="487"/>
    </row>
  </sheetData>
  <autoFilter ref="A14:AG14"/>
  <mergeCells count="12">
    <mergeCell ref="C114:D114"/>
    <mergeCell ref="A112:G112"/>
    <mergeCell ref="S13:W13"/>
    <mergeCell ref="X13:AB13"/>
    <mergeCell ref="A1:G1"/>
    <mergeCell ref="A2:G2"/>
    <mergeCell ref="A3:G3"/>
    <mergeCell ref="I12:R12"/>
    <mergeCell ref="S12:AB12"/>
    <mergeCell ref="I13:M13"/>
    <mergeCell ref="N13:R13"/>
    <mergeCell ref="B113:G113"/>
  </mergeCells>
  <printOptions horizontalCentered="1"/>
  <pageMargins left="0.74803149606299213" right="0.39370078740157483" top="0.74803149606299213" bottom="4.1338582677165361" header="0.51181102362204722" footer="3.5433070866141736"/>
  <pageSetup paperSize="9" scale="90" firstPageNumber="40" fitToHeight="14" orientation="portrait" blackAndWhite="1" useFirstPageNumber="1" r:id="rId1"/>
  <headerFooter alignWithMargins="0">
    <oddHeader xml:space="preserve">&amp;C   </oddHeader>
    <oddFooter>&amp;C&amp;"Times New Roman,Bold" &amp;P</oddFooter>
  </headerFooter>
  <rowBreaks count="4" manualBreakCount="4">
    <brk id="37" max="7" man="1"/>
    <brk id="65" max="7" man="1"/>
    <brk id="94" max="7" man="1"/>
    <brk id="114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1" transitionEvaluation="1">
    <tabColor rgb="FF92D050"/>
  </sheetPr>
  <dimension ref="A1:AB93"/>
  <sheetViews>
    <sheetView view="pageBreakPreview" topLeftCell="A31" zoomScaleSheetLayoutView="100" workbookViewId="0">
      <selection activeCell="K66" sqref="K66"/>
    </sheetView>
  </sheetViews>
  <sheetFormatPr defaultColWidth="11" defaultRowHeight="12.75" x14ac:dyDescent="0.2"/>
  <cols>
    <col min="1" max="1" width="6.42578125" style="674" customWidth="1"/>
    <col min="2" max="2" width="8.140625" style="679" customWidth="1"/>
    <col min="3" max="3" width="34.5703125" style="674" customWidth="1"/>
    <col min="4" max="4" width="8.5703125" style="669" customWidth="1"/>
    <col min="5" max="5" width="9.42578125" style="669" customWidth="1"/>
    <col min="6" max="6" width="11.42578125" style="674" bestFit="1" customWidth="1"/>
    <col min="7" max="7" width="8.5703125" style="674" customWidth="1"/>
    <col min="8" max="8" width="3.28515625" style="1410" customWidth="1"/>
    <col min="9" max="9" width="8.5703125" style="674" customWidth="1"/>
    <col min="10" max="10" width="8.42578125" style="674" customWidth="1"/>
    <col min="11" max="11" width="8.5703125" style="669" customWidth="1"/>
    <col min="12" max="12" width="9.140625" style="674" customWidth="1"/>
    <col min="13" max="13" width="11.28515625" style="674" bestFit="1" customWidth="1"/>
    <col min="14" max="16" width="11" style="674" customWidth="1"/>
    <col min="17" max="17" width="5.5703125" style="674" customWidth="1"/>
    <col min="18" max="18" width="11" style="674" customWidth="1"/>
    <col min="19" max="19" width="8.42578125" style="674" customWidth="1"/>
    <col min="20" max="20" width="7.5703125" style="674" customWidth="1"/>
    <col min="21" max="21" width="7.42578125" style="674" customWidth="1"/>
    <col min="22" max="22" width="8" style="674" customWidth="1"/>
    <col min="23" max="23" width="9.85546875" style="674" customWidth="1"/>
    <col min="24" max="16384" width="11" style="674"/>
  </cols>
  <sheetData>
    <row r="1" spans="1:28" ht="14.1" customHeight="1" x14ac:dyDescent="0.2">
      <c r="A1" s="2028" t="s">
        <v>196</v>
      </c>
      <c r="B1" s="2028"/>
      <c r="C1" s="2028"/>
      <c r="D1" s="2028"/>
      <c r="E1" s="2028"/>
      <c r="F1" s="2028"/>
      <c r="G1" s="2028"/>
      <c r="H1" s="1447"/>
      <c r="I1" s="664"/>
      <c r="J1" s="664"/>
      <c r="K1" s="665"/>
      <c r="L1" s="664"/>
      <c r="M1" s="664"/>
    </row>
    <row r="2" spans="1:28" ht="14.1" customHeight="1" x14ac:dyDescent="0.2">
      <c r="A2" s="2028" t="s">
        <v>197</v>
      </c>
      <c r="B2" s="2028"/>
      <c r="C2" s="2028"/>
      <c r="D2" s="2028"/>
      <c r="E2" s="2028"/>
      <c r="F2" s="2028"/>
      <c r="G2" s="2028"/>
      <c r="H2" s="1447"/>
      <c r="I2" s="664"/>
      <c r="J2" s="664"/>
      <c r="K2" s="665"/>
      <c r="L2" s="664"/>
      <c r="M2" s="664"/>
    </row>
    <row r="3" spans="1:28" ht="15" customHeight="1" x14ac:dyDescent="0.2">
      <c r="A3" s="2056" t="s">
        <v>592</v>
      </c>
      <c r="B3" s="2056"/>
      <c r="C3" s="2056"/>
      <c r="D3" s="2056"/>
      <c r="E3" s="2056"/>
      <c r="F3" s="2056"/>
      <c r="G3" s="2056"/>
      <c r="H3" s="1338"/>
      <c r="I3" s="1164"/>
      <c r="J3" s="1164"/>
      <c r="K3" s="1165"/>
      <c r="L3" s="1164"/>
      <c r="M3" s="1164"/>
    </row>
    <row r="4" spans="1:28" ht="12" customHeight="1" x14ac:dyDescent="0.25">
      <c r="A4" s="34"/>
      <c r="B4" s="1993"/>
      <c r="C4" s="1993"/>
      <c r="D4" s="1993"/>
      <c r="E4" s="1993"/>
      <c r="F4" s="1993"/>
      <c r="G4" s="1993"/>
      <c r="H4" s="1339"/>
      <c r="I4" s="1190"/>
      <c r="J4" s="1190"/>
      <c r="K4" s="1191"/>
      <c r="L4" s="1190"/>
      <c r="M4" s="1190"/>
    </row>
    <row r="5" spans="1:28" ht="14.1" customHeight="1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78"/>
      <c r="I5" s="1190"/>
      <c r="J5" s="1190"/>
      <c r="K5" s="1191"/>
      <c r="L5" s="1190"/>
      <c r="M5" s="1190"/>
    </row>
    <row r="6" spans="1:28" ht="14.1" customHeight="1" x14ac:dyDescent="0.2">
      <c r="A6" s="34"/>
      <c r="B6" s="38" t="s">
        <v>9</v>
      </c>
      <c r="C6" s="30" t="s">
        <v>10</v>
      </c>
      <c r="D6" s="39" t="s">
        <v>61</v>
      </c>
      <c r="E6" s="32">
        <v>488854</v>
      </c>
      <c r="F6" s="32">
        <v>4544</v>
      </c>
      <c r="G6" s="32">
        <f>SUM(E6:F6)</f>
        <v>493398</v>
      </c>
      <c r="H6" s="1340"/>
      <c r="I6" s="1190"/>
      <c r="J6" s="1190"/>
      <c r="K6" s="1191"/>
      <c r="L6" s="1190"/>
      <c r="M6" s="1190"/>
    </row>
    <row r="7" spans="1:28" ht="14.1" customHeight="1" x14ac:dyDescent="0.2">
      <c r="A7" s="34"/>
      <c r="B7" s="38" t="s">
        <v>11</v>
      </c>
      <c r="C7" s="40" t="s">
        <v>12</v>
      </c>
      <c r="D7" s="41"/>
      <c r="E7" s="33"/>
      <c r="F7" s="33"/>
      <c r="G7" s="33"/>
      <c r="H7" s="78"/>
      <c r="I7" s="1190"/>
      <c r="J7" s="1190"/>
      <c r="K7" s="1191"/>
      <c r="L7" s="1190"/>
      <c r="M7" s="1190"/>
    </row>
    <row r="8" spans="1:28" ht="14.1" customHeight="1" x14ac:dyDescent="0.2">
      <c r="A8" s="34"/>
      <c r="B8" s="38"/>
      <c r="C8" s="40" t="s">
        <v>118</v>
      </c>
      <c r="D8" s="41" t="s">
        <v>61</v>
      </c>
      <c r="E8" s="33">
        <f>G23</f>
        <v>1557</v>
      </c>
      <c r="F8" s="1239">
        <f>G38</f>
        <v>17202</v>
      </c>
      <c r="G8" s="33">
        <f>SUM(E8:F8)</f>
        <v>18759</v>
      </c>
      <c r="H8" s="78"/>
      <c r="I8" s="668"/>
      <c r="J8" s="668"/>
      <c r="K8" s="696"/>
      <c r="L8" s="668"/>
      <c r="M8" s="668"/>
    </row>
    <row r="9" spans="1:28" ht="15.6" customHeight="1" x14ac:dyDescent="0.2">
      <c r="A9" s="1873"/>
      <c r="B9" s="1874" t="s">
        <v>60</v>
      </c>
      <c r="C9" s="1848" t="s">
        <v>26</v>
      </c>
      <c r="D9" s="1875" t="s">
        <v>61</v>
      </c>
      <c r="E9" s="1876">
        <f>SUM(E6:E8)</f>
        <v>490411</v>
      </c>
      <c r="F9" s="1876">
        <f>SUM(F6:F8)</f>
        <v>21746</v>
      </c>
      <c r="G9" s="1876">
        <f>SUM(E9:F9)</f>
        <v>512157</v>
      </c>
      <c r="H9" s="1340"/>
      <c r="I9" s="696"/>
      <c r="J9" s="696"/>
      <c r="K9" s="696"/>
      <c r="L9" s="696"/>
      <c r="M9" s="696"/>
    </row>
    <row r="10" spans="1:28" ht="7.9" customHeight="1" x14ac:dyDescent="0.2">
      <c r="A10" s="34"/>
      <c r="B10" s="38"/>
      <c r="C10" s="30"/>
      <c r="D10" s="31"/>
      <c r="E10" s="31"/>
      <c r="F10" s="39"/>
      <c r="G10" s="31"/>
      <c r="H10" s="1340"/>
      <c r="I10" s="696"/>
      <c r="J10" s="696"/>
      <c r="K10" s="696"/>
      <c r="L10" s="696"/>
      <c r="M10" s="696"/>
    </row>
    <row r="11" spans="1:28" ht="14.1" customHeight="1" x14ac:dyDescent="0.25">
      <c r="A11" s="34"/>
      <c r="B11" s="38" t="s">
        <v>27</v>
      </c>
      <c r="C11" s="30" t="s">
        <v>28</v>
      </c>
      <c r="D11" s="30"/>
      <c r="E11" s="30"/>
      <c r="F11" s="45"/>
      <c r="G11" s="30"/>
      <c r="H11" s="42"/>
      <c r="I11" s="1173"/>
      <c r="J11" s="1174"/>
      <c r="K11" s="1175"/>
      <c r="L11" s="1176"/>
      <c r="M11" s="1177"/>
    </row>
    <row r="12" spans="1:28" s="417" customFormat="1" x14ac:dyDescent="0.2">
      <c r="A12" s="32"/>
      <c r="B12" s="79"/>
      <c r="C12" s="79"/>
      <c r="D12" s="79"/>
      <c r="E12" s="79"/>
      <c r="F12" s="79"/>
      <c r="G12" s="79"/>
      <c r="H12" s="1341"/>
      <c r="I12" s="2030"/>
      <c r="J12" s="2030"/>
      <c r="K12" s="2030"/>
      <c r="L12" s="2030"/>
      <c r="M12" s="2035"/>
      <c r="N12" s="2030"/>
      <c r="O12" s="2030"/>
      <c r="P12" s="2030"/>
      <c r="Q12" s="2030"/>
      <c r="R12" s="2030"/>
      <c r="S12" s="2030"/>
      <c r="T12" s="2030"/>
      <c r="U12" s="2030"/>
      <c r="V12" s="2030"/>
      <c r="W12" s="2030"/>
      <c r="X12" s="2031"/>
      <c r="Y12" s="2031"/>
      <c r="Z12" s="2031"/>
      <c r="AA12" s="2031"/>
      <c r="AB12" s="2031"/>
    </row>
    <row r="13" spans="1:28" s="417" customFormat="1" ht="13.5" thickBot="1" x14ac:dyDescent="0.25">
      <c r="A13" s="46"/>
      <c r="B13" s="1994" t="s">
        <v>112</v>
      </c>
      <c r="C13" s="1994"/>
      <c r="D13" s="1994"/>
      <c r="E13" s="1994"/>
      <c r="F13" s="1994"/>
      <c r="G13" s="1994"/>
      <c r="H13" s="1341"/>
      <c r="I13" s="421"/>
      <c r="J13" s="421"/>
      <c r="K13" s="421"/>
      <c r="L13" s="421"/>
      <c r="M13" s="420"/>
      <c r="N13" s="421"/>
      <c r="O13" s="421"/>
      <c r="P13" s="421"/>
      <c r="Q13" s="421"/>
      <c r="R13" s="420"/>
      <c r="S13" s="421"/>
      <c r="T13" s="421"/>
      <c r="U13" s="421"/>
      <c r="V13" s="421"/>
      <c r="W13" s="420"/>
      <c r="X13" s="422"/>
      <c r="Y13" s="422"/>
      <c r="Z13" s="422"/>
      <c r="AA13" s="422"/>
      <c r="AB13" s="423"/>
    </row>
    <row r="14" spans="1:28" s="417" customFormat="1" ht="14.1" customHeight="1" thickTop="1" thickBot="1" x14ac:dyDescent="0.25">
      <c r="A14" s="46"/>
      <c r="B14" s="370"/>
      <c r="C14" s="370" t="s">
        <v>29</v>
      </c>
      <c r="D14" s="370"/>
      <c r="E14" s="370" t="s">
        <v>62</v>
      </c>
      <c r="F14" s="370" t="s">
        <v>123</v>
      </c>
      <c r="G14" s="47" t="s">
        <v>121</v>
      </c>
      <c r="H14" s="78"/>
      <c r="I14" s="425"/>
      <c r="J14" s="425"/>
      <c r="K14" s="425"/>
      <c r="L14" s="425"/>
      <c r="M14" s="425"/>
    </row>
    <row r="15" spans="1:28" ht="14.1" customHeight="1" thickTop="1" x14ac:dyDescent="0.2">
      <c r="C15" s="678" t="s">
        <v>63</v>
      </c>
      <c r="D15" s="671"/>
      <c r="E15" s="671"/>
      <c r="F15" s="671"/>
      <c r="G15" s="671"/>
      <c r="H15" s="1189"/>
      <c r="K15" s="674"/>
    </row>
    <row r="16" spans="1:28" s="1855" customFormat="1" ht="13.9" customHeight="1" x14ac:dyDescent="0.2">
      <c r="A16" s="1855" t="s">
        <v>64</v>
      </c>
      <c r="B16" s="1878">
        <v>3055</v>
      </c>
      <c r="C16" s="1879" t="s">
        <v>198</v>
      </c>
      <c r="D16" s="1880"/>
      <c r="E16" s="1880"/>
      <c r="F16" s="1880"/>
      <c r="G16" s="1880"/>
      <c r="H16" s="1881"/>
    </row>
    <row r="17" spans="1:17" ht="14.1" customHeight="1" x14ac:dyDescent="0.2">
      <c r="B17" s="962">
        <v>0.20100000000000001</v>
      </c>
      <c r="C17" s="678" t="s">
        <v>199</v>
      </c>
      <c r="F17" s="669"/>
      <c r="G17" s="961"/>
      <c r="H17" s="1449"/>
      <c r="K17" s="674"/>
    </row>
    <row r="18" spans="1:17" ht="25.5" x14ac:dyDescent="0.2">
      <c r="A18" s="668"/>
      <c r="B18" s="957">
        <v>62</v>
      </c>
      <c r="C18" s="707" t="s">
        <v>486</v>
      </c>
      <c r="D18" s="671"/>
      <c r="E18" s="444"/>
      <c r="F18" s="671"/>
      <c r="G18" s="671"/>
      <c r="H18" s="1189"/>
      <c r="K18" s="674"/>
    </row>
    <row r="19" spans="1:17" ht="25.5" x14ac:dyDescent="0.2">
      <c r="A19" s="668"/>
      <c r="B19" s="955" t="s">
        <v>277</v>
      </c>
      <c r="C19" s="960" t="s">
        <v>872</v>
      </c>
      <c r="D19" s="444"/>
      <c r="E19" s="439">
        <v>1557</v>
      </c>
      <c r="F19" s="1280">
        <v>0</v>
      </c>
      <c r="G19" s="439">
        <f>SUM(E19:F19)</f>
        <v>1557</v>
      </c>
      <c r="H19" s="1272" t="s">
        <v>620</v>
      </c>
      <c r="K19" s="674"/>
      <c r="M19" s="677"/>
      <c r="Q19" s="959"/>
    </row>
    <row r="20" spans="1:17" ht="25.5" x14ac:dyDescent="0.2">
      <c r="A20" s="958" t="s">
        <v>60</v>
      </c>
      <c r="B20" s="957">
        <v>62</v>
      </c>
      <c r="C20" s="707" t="s">
        <v>486</v>
      </c>
      <c r="D20" s="444"/>
      <c r="E20" s="438">
        <f>E19</f>
        <v>1557</v>
      </c>
      <c r="F20" s="1286">
        <f t="shared" ref="F20:G21" si="0">F19</f>
        <v>0</v>
      </c>
      <c r="G20" s="438">
        <f t="shared" si="0"/>
        <v>1557</v>
      </c>
      <c r="H20" s="1272"/>
      <c r="K20" s="674"/>
    </row>
    <row r="21" spans="1:17" ht="14.45" customHeight="1" x14ac:dyDescent="0.2">
      <c r="A21" s="1859" t="s">
        <v>60</v>
      </c>
      <c r="B21" s="1882">
        <v>0.20100000000000001</v>
      </c>
      <c r="C21" s="1883" t="s">
        <v>199</v>
      </c>
      <c r="D21" s="671"/>
      <c r="E21" s="438">
        <f>E20</f>
        <v>1557</v>
      </c>
      <c r="F21" s="1286">
        <f t="shared" si="0"/>
        <v>0</v>
      </c>
      <c r="G21" s="438">
        <f t="shared" si="0"/>
        <v>1557</v>
      </c>
      <c r="H21" s="1189"/>
      <c r="K21" s="674"/>
    </row>
    <row r="22" spans="1:17" ht="14.45" customHeight="1" x14ac:dyDescent="0.2">
      <c r="A22" s="1884" t="s">
        <v>60</v>
      </c>
      <c r="B22" s="1885">
        <v>3055</v>
      </c>
      <c r="C22" s="1883" t="s">
        <v>198</v>
      </c>
      <c r="D22" s="956"/>
      <c r="E22" s="438">
        <f t="shared" ref="E22:G22" si="1">E21</f>
        <v>1557</v>
      </c>
      <c r="F22" s="1286">
        <f t="shared" si="1"/>
        <v>0</v>
      </c>
      <c r="G22" s="706">
        <f t="shared" si="1"/>
        <v>1557</v>
      </c>
      <c r="H22" s="1189"/>
      <c r="K22" s="674"/>
    </row>
    <row r="23" spans="1:17" ht="14.45" customHeight="1" x14ac:dyDescent="0.2">
      <c r="A23" s="1886" t="s">
        <v>60</v>
      </c>
      <c r="B23" s="1887"/>
      <c r="C23" s="1888" t="s">
        <v>63</v>
      </c>
      <c r="D23" s="706"/>
      <c r="E23" s="438">
        <f t="shared" ref="E23:F23" si="2">E22</f>
        <v>1557</v>
      </c>
      <c r="F23" s="1286">
        <f t="shared" si="2"/>
        <v>0</v>
      </c>
      <c r="G23" s="706">
        <f>F23+E23</f>
        <v>1557</v>
      </c>
      <c r="H23" s="1189"/>
      <c r="K23" s="674"/>
    </row>
    <row r="24" spans="1:17" ht="9" customHeight="1" x14ac:dyDescent="0.2">
      <c r="A24" s="668"/>
      <c r="B24" s="942"/>
      <c r="C24" s="943"/>
      <c r="D24" s="671"/>
      <c r="E24" s="671"/>
      <c r="F24" s="1280"/>
      <c r="G24" s="671"/>
      <c r="H24" s="1189"/>
      <c r="K24" s="674"/>
    </row>
    <row r="25" spans="1:17" ht="13.9" customHeight="1" x14ac:dyDescent="0.2">
      <c r="A25" s="668" t="s">
        <v>64</v>
      </c>
      <c r="B25" s="954">
        <v>5055</v>
      </c>
      <c r="C25" s="943" t="s">
        <v>487</v>
      </c>
      <c r="D25" s="680"/>
      <c r="E25" s="680"/>
      <c r="F25" s="1362"/>
      <c r="G25" s="680"/>
      <c r="H25" s="1448"/>
      <c r="K25" s="674"/>
    </row>
    <row r="26" spans="1:17" ht="13.9" customHeight="1" x14ac:dyDescent="0.2">
      <c r="A26" s="668"/>
      <c r="B26" s="951">
        <v>0.10199999999999999</v>
      </c>
      <c r="C26" s="943" t="s">
        <v>488</v>
      </c>
      <c r="D26" s="671"/>
      <c r="E26" s="671"/>
      <c r="F26" s="671"/>
      <c r="G26" s="671"/>
      <c r="H26" s="1189"/>
      <c r="K26" s="674"/>
    </row>
    <row r="27" spans="1:17" ht="13.9" customHeight="1" x14ac:dyDescent="0.2">
      <c r="A27" s="668"/>
      <c r="B27" s="953">
        <v>61</v>
      </c>
      <c r="C27" s="952" t="s">
        <v>489</v>
      </c>
      <c r="D27" s="671"/>
      <c r="E27" s="671"/>
      <c r="F27" s="671"/>
      <c r="G27" s="671"/>
      <c r="H27" s="1189"/>
      <c r="K27" s="674"/>
    </row>
    <row r="28" spans="1:17" ht="24.75" customHeight="1" x14ac:dyDescent="0.2">
      <c r="A28" s="957" t="s">
        <v>627</v>
      </c>
      <c r="B28" s="955" t="s">
        <v>330</v>
      </c>
      <c r="C28" s="1252" t="s">
        <v>855</v>
      </c>
      <c r="D28" s="444"/>
      <c r="E28" s="439">
        <v>10624</v>
      </c>
      <c r="F28" s="1280">
        <v>0</v>
      </c>
      <c r="G28" s="439">
        <f>SUM(E28:F28)</f>
        <v>10624</v>
      </c>
      <c r="H28" s="1272" t="s">
        <v>622</v>
      </c>
      <c r="K28" s="674"/>
    </row>
    <row r="29" spans="1:17" ht="13.9" customHeight="1" x14ac:dyDescent="0.2">
      <c r="A29" s="668" t="s">
        <v>60</v>
      </c>
      <c r="B29" s="953">
        <v>61</v>
      </c>
      <c r="C29" s="952" t="s">
        <v>489</v>
      </c>
      <c r="D29" s="444"/>
      <c r="E29" s="438">
        <f>SUM(E28:E28)</f>
        <v>10624</v>
      </c>
      <c r="F29" s="1286">
        <f t="shared" ref="F29:G29" si="3">SUM(F28:F28)</f>
        <v>0</v>
      </c>
      <c r="G29" s="438">
        <f t="shared" si="3"/>
        <v>10624</v>
      </c>
      <c r="H29" s="1272"/>
      <c r="K29" s="674"/>
    </row>
    <row r="30" spans="1:17" ht="13.9" customHeight="1" x14ac:dyDescent="0.2">
      <c r="A30" s="950" t="s">
        <v>60</v>
      </c>
      <c r="B30" s="1877">
        <v>0.10199999999999999</v>
      </c>
      <c r="C30" s="948" t="s">
        <v>488</v>
      </c>
      <c r="D30" s="452"/>
      <c r="E30" s="438">
        <f t="shared" ref="E30:F38" si="4">E29</f>
        <v>10624</v>
      </c>
      <c r="F30" s="1286">
        <f t="shared" ref="F30:G30" si="5">F29</f>
        <v>0</v>
      </c>
      <c r="G30" s="438">
        <f t="shared" si="5"/>
        <v>10624</v>
      </c>
      <c r="H30" s="1272"/>
      <c r="K30" s="674"/>
    </row>
    <row r="31" spans="1:17" x14ac:dyDescent="0.2">
      <c r="A31" s="668"/>
      <c r="B31" s="951"/>
      <c r="C31" s="943"/>
      <c r="D31" s="444"/>
      <c r="E31" s="439"/>
      <c r="F31" s="1280"/>
      <c r="G31" s="439"/>
      <c r="H31" s="1272"/>
      <c r="K31" s="674"/>
    </row>
    <row r="32" spans="1:17" ht="13.9" customHeight="1" x14ac:dyDescent="0.2">
      <c r="A32" s="668"/>
      <c r="B32" s="951">
        <v>0.8</v>
      </c>
      <c r="C32" s="943" t="s">
        <v>21</v>
      </c>
      <c r="D32" s="444"/>
      <c r="E32" s="439"/>
      <c r="F32" s="1280"/>
      <c r="G32" s="439"/>
      <c r="H32" s="1272"/>
      <c r="K32" s="674"/>
    </row>
    <row r="33" spans="1:13" ht="13.9" customHeight="1" x14ac:dyDescent="0.2">
      <c r="A33" s="668"/>
      <c r="B33" s="953">
        <v>62</v>
      </c>
      <c r="C33" s="952" t="s">
        <v>635</v>
      </c>
      <c r="D33" s="444"/>
      <c r="E33" s="439"/>
      <c r="F33" s="1280"/>
      <c r="G33" s="439"/>
      <c r="H33" s="1272"/>
      <c r="K33" s="674"/>
    </row>
    <row r="34" spans="1:13" ht="28.9" customHeight="1" x14ac:dyDescent="0.2">
      <c r="A34" s="957" t="s">
        <v>627</v>
      </c>
      <c r="B34" s="1253" t="s">
        <v>322</v>
      </c>
      <c r="C34" s="1941" t="s">
        <v>856</v>
      </c>
      <c r="D34" s="444"/>
      <c r="E34" s="451">
        <v>6578</v>
      </c>
      <c r="F34" s="1444">
        <v>0</v>
      </c>
      <c r="G34" s="451">
        <f>F34+E34</f>
        <v>6578</v>
      </c>
      <c r="H34" s="1255" t="s">
        <v>640</v>
      </c>
      <c r="K34" s="674"/>
    </row>
    <row r="35" spans="1:13" ht="13.9" customHeight="1" x14ac:dyDescent="0.2">
      <c r="A35" s="668" t="s">
        <v>245</v>
      </c>
      <c r="B35" s="953">
        <v>62</v>
      </c>
      <c r="C35" s="952" t="s">
        <v>635</v>
      </c>
      <c r="D35" s="444"/>
      <c r="E35" s="451">
        <f>E34</f>
        <v>6578</v>
      </c>
      <c r="F35" s="1444">
        <v>0</v>
      </c>
      <c r="G35" s="451">
        <f>G34</f>
        <v>6578</v>
      </c>
      <c r="H35" s="1272"/>
      <c r="K35" s="674"/>
    </row>
    <row r="36" spans="1:13" ht="13.9" customHeight="1" x14ac:dyDescent="0.2">
      <c r="A36" s="668" t="s">
        <v>60</v>
      </c>
      <c r="B36" s="951">
        <v>0.8</v>
      </c>
      <c r="C36" s="943" t="s">
        <v>21</v>
      </c>
      <c r="D36" s="444"/>
      <c r="E36" s="451">
        <f>E35</f>
        <v>6578</v>
      </c>
      <c r="F36" s="1444">
        <v>0</v>
      </c>
      <c r="G36" s="451">
        <f>G35</f>
        <v>6578</v>
      </c>
      <c r="H36" s="1272"/>
      <c r="K36" s="674"/>
    </row>
    <row r="37" spans="1:13" ht="13.9" customHeight="1" x14ac:dyDescent="0.2">
      <c r="A37" s="950" t="s">
        <v>60</v>
      </c>
      <c r="B37" s="949">
        <v>5055</v>
      </c>
      <c r="C37" s="948" t="s">
        <v>487</v>
      </c>
      <c r="D37" s="452"/>
      <c r="E37" s="451">
        <f>E30+E35</f>
        <v>17202</v>
      </c>
      <c r="F37" s="1445">
        <f>F30</f>
        <v>0</v>
      </c>
      <c r="G37" s="451">
        <f>G30+G35</f>
        <v>17202</v>
      </c>
      <c r="H37" s="1272"/>
      <c r="K37" s="674"/>
    </row>
    <row r="38" spans="1:13" ht="13.9" customHeight="1" x14ac:dyDescent="0.2">
      <c r="A38" s="947" t="s">
        <v>60</v>
      </c>
      <c r="B38" s="946"/>
      <c r="C38" s="945" t="s">
        <v>15</v>
      </c>
      <c r="D38" s="435"/>
      <c r="E38" s="433">
        <f t="shared" si="4"/>
        <v>17202</v>
      </c>
      <c r="F38" s="1446">
        <f t="shared" si="4"/>
        <v>0</v>
      </c>
      <c r="G38" s="433">
        <f t="shared" ref="G38" si="6">G37</f>
        <v>17202</v>
      </c>
      <c r="H38" s="1279"/>
      <c r="K38" s="674"/>
    </row>
    <row r="39" spans="1:13" ht="13.9" customHeight="1" x14ac:dyDescent="0.2">
      <c r="A39" s="947" t="s">
        <v>60</v>
      </c>
      <c r="B39" s="946"/>
      <c r="C39" s="945" t="s">
        <v>61</v>
      </c>
      <c r="D39" s="944"/>
      <c r="E39" s="438">
        <f>E38+E23</f>
        <v>18759</v>
      </c>
      <c r="F39" s="1256">
        <f>F38+F23</f>
        <v>0</v>
      </c>
      <c r="G39" s="438">
        <f>G38+G23</f>
        <v>18759</v>
      </c>
      <c r="H39" s="1450"/>
      <c r="K39" s="674"/>
    </row>
    <row r="40" spans="1:13" ht="15" customHeight="1" x14ac:dyDescent="0.2">
      <c r="A40" s="700" t="s">
        <v>830</v>
      </c>
      <c r="B40" s="700"/>
      <c r="C40" s="700"/>
      <c r="D40" s="700"/>
      <c r="E40" s="700"/>
      <c r="F40" s="700"/>
      <c r="G40" s="700"/>
      <c r="H40" s="700"/>
      <c r="K40" s="674"/>
    </row>
    <row r="41" spans="1:13" x14ac:dyDescent="0.2">
      <c r="A41" s="2067" t="s">
        <v>625</v>
      </c>
      <c r="B41" s="2067"/>
      <c r="C41" s="2067"/>
      <c r="D41" s="671"/>
      <c r="E41" s="671"/>
      <c r="F41" s="439"/>
      <c r="G41" s="502"/>
      <c r="H41" s="1450"/>
      <c r="I41" s="671"/>
      <c r="J41" s="502"/>
      <c r="K41" s="439"/>
      <c r="L41" s="502"/>
      <c r="M41" s="502"/>
    </row>
    <row r="42" spans="1:13" x14ac:dyDescent="0.2">
      <c r="A42" s="1664" t="s">
        <v>620</v>
      </c>
      <c r="B42" s="2078" t="s">
        <v>797</v>
      </c>
      <c r="C42" s="2078"/>
      <c r="D42" s="2078"/>
      <c r="E42" s="2078"/>
      <c r="F42" s="2078"/>
      <c r="G42" s="2078"/>
      <c r="H42" s="1450"/>
      <c r="I42" s="671"/>
      <c r="J42" s="502"/>
      <c r="K42" s="439"/>
      <c r="L42" s="502"/>
      <c r="M42" s="502"/>
    </row>
    <row r="43" spans="1:13" x14ac:dyDescent="0.2">
      <c r="A43" s="1664" t="s">
        <v>622</v>
      </c>
      <c r="B43" s="2078" t="s">
        <v>636</v>
      </c>
      <c r="C43" s="2078"/>
      <c r="D43" s="2078"/>
      <c r="E43" s="2078"/>
      <c r="F43" s="2078"/>
      <c r="G43" s="2078"/>
      <c r="H43" s="1450"/>
      <c r="I43" s="671"/>
      <c r="J43" s="502"/>
      <c r="K43" s="439"/>
      <c r="L43" s="502"/>
      <c r="M43" s="502"/>
    </row>
    <row r="44" spans="1:13" x14ac:dyDescent="0.2">
      <c r="A44" s="1665" t="s">
        <v>640</v>
      </c>
      <c r="B44" s="2078" t="s">
        <v>637</v>
      </c>
      <c r="C44" s="2078"/>
      <c r="D44" s="2078"/>
      <c r="E44" s="2078"/>
      <c r="F44" s="2078"/>
      <c r="G44" s="2078"/>
      <c r="H44" s="1450"/>
      <c r="I44" s="671"/>
      <c r="J44" s="502"/>
      <c r="K44" s="439"/>
      <c r="L44" s="502"/>
      <c r="M44" s="502"/>
    </row>
    <row r="45" spans="1:13" x14ac:dyDescent="0.2">
      <c r="A45" s="668"/>
      <c r="B45" s="942"/>
      <c r="C45" s="943"/>
      <c r="D45" s="671"/>
      <c r="E45" s="671"/>
      <c r="F45" s="439"/>
      <c r="G45" s="502"/>
      <c r="H45" s="1450"/>
      <c r="I45" s="671"/>
      <c r="J45" s="502"/>
      <c r="K45" s="439"/>
      <c r="L45" s="502"/>
      <c r="M45" s="502"/>
    </row>
    <row r="46" spans="1:13" ht="39.6" customHeight="1" x14ac:dyDescent="0.2">
      <c r="A46" s="957" t="s">
        <v>844</v>
      </c>
      <c r="B46" s="2073" t="s">
        <v>638</v>
      </c>
      <c r="C46" s="2073"/>
      <c r="D46" s="2073"/>
      <c r="E46" s="2073"/>
      <c r="F46" s="2073"/>
      <c r="G46" s="2073"/>
      <c r="H46" s="1450"/>
      <c r="I46" s="671"/>
      <c r="J46" s="502"/>
      <c r="K46" s="439"/>
      <c r="L46" s="502"/>
      <c r="M46" s="502"/>
    </row>
    <row r="47" spans="1:13" ht="6.6" customHeight="1" x14ac:dyDescent="0.2">
      <c r="A47" s="957"/>
      <c r="B47" s="1771"/>
      <c r="C47" s="1771"/>
      <c r="D47" s="1771"/>
      <c r="E47" s="1771"/>
      <c r="F47" s="1771"/>
      <c r="G47" s="1771"/>
      <c r="H47" s="1450"/>
      <c r="I47" s="671"/>
      <c r="J47" s="502"/>
      <c r="K47" s="439"/>
      <c r="L47" s="502"/>
      <c r="M47" s="502"/>
    </row>
    <row r="48" spans="1:13" x14ac:dyDescent="0.2">
      <c r="A48" s="668"/>
      <c r="B48" s="942" t="s">
        <v>822</v>
      </c>
      <c r="C48" s="952" t="s">
        <v>487</v>
      </c>
      <c r="D48" s="671"/>
      <c r="E48" s="671"/>
      <c r="F48" s="439"/>
      <c r="G48" s="502"/>
      <c r="H48" s="1450"/>
      <c r="I48" s="671"/>
      <c r="J48" s="502"/>
      <c r="K48" s="439"/>
      <c r="L48" s="502"/>
      <c r="M48" s="502"/>
    </row>
    <row r="49" spans="1:13" ht="25.5" x14ac:dyDescent="0.2">
      <c r="A49" s="668"/>
      <c r="B49" s="1253" t="s">
        <v>857</v>
      </c>
      <c r="C49" s="707" t="s">
        <v>639</v>
      </c>
      <c r="D49" s="671"/>
      <c r="E49" s="671">
        <v>17203</v>
      </c>
      <c r="F49" s="1280">
        <v>0</v>
      </c>
      <c r="G49" s="502">
        <f>F49+E49</f>
        <v>17203</v>
      </c>
      <c r="H49" s="1450"/>
      <c r="I49" s="671"/>
      <c r="J49" s="502"/>
      <c r="K49" s="439"/>
      <c r="L49" s="502"/>
      <c r="M49" s="502"/>
    </row>
    <row r="50" spans="1:13" x14ac:dyDescent="0.2">
      <c r="A50" s="668"/>
      <c r="B50" s="942"/>
      <c r="C50" s="943"/>
      <c r="D50" s="671"/>
      <c r="E50" s="671"/>
      <c r="F50" s="439"/>
      <c r="G50" s="502"/>
      <c r="H50" s="1450"/>
      <c r="I50" s="671"/>
      <c r="J50" s="502"/>
      <c r="K50" s="439"/>
      <c r="L50" s="502"/>
      <c r="M50" s="502"/>
    </row>
    <row r="51" spans="1:13" x14ac:dyDescent="0.2">
      <c r="A51" s="668"/>
      <c r="B51" s="942"/>
      <c r="C51" s="943"/>
      <c r="D51" s="671"/>
      <c r="E51" s="671"/>
      <c r="F51" s="439"/>
      <c r="G51" s="502"/>
      <c r="H51" s="1450"/>
      <c r="I51" s="671"/>
      <c r="J51" s="502"/>
      <c r="K51" s="439"/>
      <c r="L51" s="502"/>
      <c r="M51" s="502"/>
    </row>
    <row r="52" spans="1:13" x14ac:dyDescent="0.2">
      <c r="A52" s="668"/>
      <c r="B52" s="942"/>
      <c r="C52" s="943"/>
      <c r="D52" s="671"/>
      <c r="E52" s="671"/>
      <c r="F52" s="439"/>
      <c r="G52" s="502"/>
      <c r="H52" s="1450"/>
      <c r="I52" s="671"/>
      <c r="J52" s="502"/>
      <c r="K52" s="439"/>
      <c r="L52" s="502"/>
      <c r="M52" s="502"/>
    </row>
    <row r="53" spans="1:13" x14ac:dyDescent="0.2">
      <c r="A53" s="668"/>
      <c r="B53" s="942"/>
      <c r="C53" s="943"/>
      <c r="D53" s="671"/>
      <c r="E53" s="671"/>
      <c r="F53" s="439"/>
      <c r="G53" s="502"/>
      <c r="H53" s="1450"/>
      <c r="I53" s="671"/>
      <c r="J53" s="502"/>
      <c r="K53" s="439"/>
      <c r="L53" s="502"/>
      <c r="M53" s="502"/>
    </row>
    <row r="54" spans="1:13" x14ac:dyDescent="0.2">
      <c r="A54" s="668"/>
      <c r="B54" s="942"/>
      <c r="C54" s="943"/>
      <c r="D54" s="671"/>
      <c r="E54" s="671"/>
      <c r="F54" s="439"/>
      <c r="G54" s="502"/>
      <c r="H54" s="1450"/>
      <c r="I54" s="671"/>
      <c r="J54" s="502"/>
      <c r="K54" s="439"/>
      <c r="L54" s="502"/>
      <c r="M54" s="502"/>
    </row>
    <row r="55" spans="1:13" x14ac:dyDescent="0.2">
      <c r="A55" s="668"/>
      <c r="B55" s="942"/>
      <c r="C55" s="943"/>
      <c r="D55" s="671"/>
      <c r="E55" s="671"/>
      <c r="F55" s="439"/>
      <c r="G55" s="502"/>
      <c r="H55" s="1450"/>
      <c r="I55" s="671"/>
      <c r="J55" s="502"/>
      <c r="K55" s="439"/>
      <c r="L55" s="502"/>
      <c r="M55" s="502"/>
    </row>
    <row r="56" spans="1:13" x14ac:dyDescent="0.2">
      <c r="A56" s="668"/>
      <c r="B56" s="942"/>
      <c r="C56" s="943"/>
      <c r="D56" s="671"/>
      <c r="E56" s="671"/>
      <c r="F56" s="439"/>
      <c r="G56" s="502"/>
      <c r="H56" s="1450"/>
      <c r="I56" s="671"/>
      <c r="J56" s="502"/>
      <c r="K56" s="439"/>
      <c r="L56" s="502"/>
      <c r="M56" s="502"/>
    </row>
    <row r="57" spans="1:13" x14ac:dyDescent="0.2">
      <c r="A57" s="668"/>
      <c r="B57" s="942"/>
      <c r="C57" s="943"/>
      <c r="D57" s="671"/>
      <c r="E57" s="671"/>
      <c r="F57" s="439"/>
      <c r="G57" s="502"/>
      <c r="H57" s="1450"/>
      <c r="I57" s="671"/>
      <c r="J57" s="502"/>
      <c r="K57" s="439"/>
      <c r="L57" s="502"/>
      <c r="M57" s="502"/>
    </row>
    <row r="58" spans="1:13" x14ac:dyDescent="0.2">
      <c r="A58" s="668"/>
      <c r="B58" s="942"/>
      <c r="C58" s="943"/>
      <c r="D58" s="671"/>
      <c r="E58" s="671"/>
      <c r="F58" s="439"/>
      <c r="G58" s="502"/>
      <c r="H58" s="1450"/>
      <c r="I58" s="671"/>
      <c r="J58" s="502"/>
      <c r="K58" s="439"/>
      <c r="L58" s="502"/>
      <c r="M58" s="502"/>
    </row>
    <row r="59" spans="1:13" x14ac:dyDescent="0.2">
      <c r="A59" s="668"/>
      <c r="B59" s="942"/>
      <c r="C59" s="943"/>
      <c r="D59" s="671"/>
      <c r="E59" s="671"/>
      <c r="F59" s="439"/>
      <c r="G59" s="502"/>
      <c r="H59" s="1450"/>
      <c r="I59" s="671"/>
      <c r="J59" s="502"/>
      <c r="K59" s="439"/>
      <c r="L59" s="502"/>
      <c r="M59" s="502"/>
    </row>
    <row r="60" spans="1:13" x14ac:dyDescent="0.2">
      <c r="A60" s="668"/>
      <c r="B60" s="942"/>
      <c r="C60" s="943"/>
      <c r="D60" s="1970"/>
      <c r="E60" s="1232"/>
      <c r="F60" s="1970"/>
      <c r="G60" s="1232"/>
      <c r="H60" s="1354"/>
      <c r="I60" s="671"/>
      <c r="J60" s="502"/>
      <c r="K60" s="439"/>
      <c r="L60" s="502"/>
      <c r="M60" s="502"/>
    </row>
    <row r="61" spans="1:13" x14ac:dyDescent="0.2">
      <c r="A61" s="668"/>
      <c r="B61" s="942"/>
      <c r="C61" s="943"/>
      <c r="D61" s="671"/>
      <c r="E61" s="671"/>
      <c r="F61" s="439"/>
      <c r="G61" s="502"/>
      <c r="H61" s="1450"/>
      <c r="I61" s="671"/>
      <c r="J61" s="502"/>
      <c r="K61" s="439"/>
      <c r="L61" s="502"/>
      <c r="M61" s="502"/>
    </row>
    <row r="62" spans="1:13" ht="0.75" customHeight="1" x14ac:dyDescent="0.2">
      <c r="A62" s="668"/>
      <c r="B62" s="942"/>
      <c r="C62" s="943"/>
      <c r="D62" s="671"/>
      <c r="E62" s="671"/>
      <c r="F62" s="668"/>
      <c r="G62" s="668"/>
      <c r="H62" s="1969"/>
      <c r="I62" s="671"/>
      <c r="J62" s="502"/>
      <c r="K62" s="439"/>
      <c r="L62" s="502"/>
      <c r="M62" s="502"/>
    </row>
    <row r="63" spans="1:13" x14ac:dyDescent="0.2">
      <c r="A63" s="668"/>
      <c r="B63" s="942"/>
      <c r="C63" s="668"/>
      <c r="D63" s="696"/>
      <c r="E63" s="696"/>
      <c r="F63" s="439"/>
      <c r="G63" s="502"/>
      <c r="H63" s="1450"/>
      <c r="I63" s="696"/>
      <c r="J63" s="696"/>
      <c r="K63" s="696"/>
      <c r="L63" s="696"/>
      <c r="M63" s="696"/>
    </row>
    <row r="64" spans="1:13" x14ac:dyDescent="0.2">
      <c r="A64" s="668"/>
      <c r="B64" s="942"/>
      <c r="C64" s="668"/>
      <c r="D64" s="696"/>
      <c r="E64" s="696"/>
      <c r="F64" s="696"/>
      <c r="G64" s="696"/>
      <c r="H64" s="1451"/>
      <c r="I64" s="696"/>
      <c r="J64" s="696"/>
      <c r="K64" s="696"/>
      <c r="L64" s="696"/>
      <c r="M64" s="696"/>
    </row>
    <row r="65" spans="3:13" x14ac:dyDescent="0.2">
      <c r="C65" s="668"/>
      <c r="D65" s="479"/>
      <c r="E65" s="479"/>
      <c r="F65" s="479"/>
      <c r="G65" s="479"/>
      <c r="H65" s="1395"/>
      <c r="I65" s="479"/>
      <c r="J65" s="479"/>
      <c r="L65" s="669"/>
      <c r="M65" s="669"/>
    </row>
    <row r="66" spans="3:13" x14ac:dyDescent="0.2">
      <c r="D66" s="709"/>
      <c r="E66" s="709"/>
      <c r="F66" s="709"/>
      <c r="G66" s="709"/>
      <c r="H66" s="1396"/>
      <c r="I66" s="709"/>
      <c r="J66" s="709"/>
      <c r="L66" s="669"/>
      <c r="M66" s="669"/>
    </row>
    <row r="67" spans="3:13" x14ac:dyDescent="0.2">
      <c r="C67" s="679"/>
      <c r="D67" s="710"/>
      <c r="E67" s="710"/>
      <c r="F67" s="710"/>
      <c r="G67" s="710"/>
      <c r="H67" s="1396"/>
      <c r="I67" s="710"/>
      <c r="J67" s="710"/>
      <c r="L67" s="669"/>
      <c r="M67" s="669"/>
    </row>
    <row r="68" spans="3:13" x14ac:dyDescent="0.2">
      <c r="C68" s="679"/>
      <c r="F68" s="669"/>
      <c r="G68" s="669"/>
      <c r="H68" s="1448"/>
      <c r="I68" s="669"/>
      <c r="J68" s="669"/>
      <c r="L68" s="669"/>
      <c r="M68" s="669"/>
    </row>
    <row r="69" spans="3:13" x14ac:dyDescent="0.2">
      <c r="C69" s="679"/>
      <c r="F69" s="669"/>
      <c r="G69" s="669"/>
      <c r="H69" s="1448"/>
      <c r="I69" s="669"/>
      <c r="J69" s="669"/>
      <c r="L69" s="669"/>
      <c r="M69" s="669"/>
    </row>
    <row r="70" spans="3:13" x14ac:dyDescent="0.2">
      <c r="C70" s="679"/>
      <c r="F70" s="669"/>
      <c r="G70" s="669"/>
      <c r="H70" s="1448"/>
      <c r="I70" s="669"/>
      <c r="J70" s="669"/>
      <c r="L70" s="669"/>
      <c r="M70" s="669"/>
    </row>
    <row r="71" spans="3:13" x14ac:dyDescent="0.2">
      <c r="C71" s="679"/>
      <c r="F71" s="669"/>
      <c r="G71" s="669"/>
      <c r="H71" s="1448"/>
      <c r="I71" s="669"/>
      <c r="J71" s="669"/>
      <c r="L71" s="669"/>
      <c r="M71" s="669"/>
    </row>
    <row r="72" spans="3:13" x14ac:dyDescent="0.2">
      <c r="C72" s="679"/>
      <c r="F72" s="669"/>
      <c r="G72" s="669"/>
      <c r="H72" s="1448"/>
      <c r="I72" s="669"/>
      <c r="J72" s="669"/>
      <c r="L72" s="669"/>
      <c r="M72" s="669"/>
    </row>
    <row r="73" spans="3:13" x14ac:dyDescent="0.2">
      <c r="C73" s="679"/>
      <c r="F73" s="669"/>
      <c r="G73" s="669"/>
      <c r="H73" s="1448"/>
      <c r="I73" s="669"/>
      <c r="J73" s="669"/>
      <c r="L73" s="669"/>
      <c r="M73" s="669"/>
    </row>
    <row r="81" spans="1:13" x14ac:dyDescent="0.2">
      <c r="A81" s="2077"/>
      <c r="B81" s="2077"/>
      <c r="C81" s="2077"/>
    </row>
    <row r="87" spans="1:13" x14ac:dyDescent="0.2">
      <c r="B87" s="674"/>
      <c r="F87" s="669"/>
      <c r="G87" s="669"/>
      <c r="H87" s="1448"/>
      <c r="I87" s="669"/>
      <c r="J87" s="669"/>
      <c r="L87" s="669"/>
      <c r="M87" s="669"/>
    </row>
    <row r="93" spans="1:13" x14ac:dyDescent="0.2">
      <c r="B93" s="674"/>
      <c r="C93" s="941"/>
    </row>
  </sheetData>
  <autoFilter ref="A14:AB14"/>
  <mergeCells count="13">
    <mergeCell ref="A3:G3"/>
    <mergeCell ref="B4:G4"/>
    <mergeCell ref="B13:G13"/>
    <mergeCell ref="A1:G1"/>
    <mergeCell ref="A2:G2"/>
    <mergeCell ref="A81:C81"/>
    <mergeCell ref="S12:AB12"/>
    <mergeCell ref="I12:R12"/>
    <mergeCell ref="A41:C41"/>
    <mergeCell ref="B42:G42"/>
    <mergeCell ref="B43:G43"/>
    <mergeCell ref="B44:G44"/>
    <mergeCell ref="B46:G46"/>
  </mergeCells>
  <printOptions horizontalCentered="1"/>
  <pageMargins left="0.74803149606299213" right="0.39370078740157483" top="0.74803149606299213" bottom="4.1338582677165361" header="0.51181102362204722" footer="3.5433070866141736"/>
  <pageSetup paperSize="9" firstPageNumber="44" orientation="portrait" blackAndWhite="1" useFirstPageNumber="1" r:id="rId1"/>
  <headerFooter alignWithMargins="0">
    <oddHeader xml:space="preserve">&amp;C   </oddHeader>
    <oddFooter>&amp;C&amp;"Times New Roman,Bold"  &amp;P</oddFooter>
  </headerFooter>
  <rowBreaks count="1" manualBreakCount="1">
    <brk id="31" max="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" transitionEvaluation="1">
    <tabColor rgb="FF92D050"/>
  </sheetPr>
  <dimension ref="A1:AO312"/>
  <sheetViews>
    <sheetView view="pageBreakPreview" topLeftCell="A2" zoomScaleSheetLayoutView="100" workbookViewId="0">
      <selection activeCell="E16" sqref="B16:G152"/>
    </sheetView>
  </sheetViews>
  <sheetFormatPr defaultColWidth="9.140625" defaultRowHeight="12.75" x14ac:dyDescent="0.2"/>
  <cols>
    <col min="1" max="1" width="7.42578125" style="1376" customWidth="1"/>
    <col min="2" max="2" width="8.140625" style="746" customWidth="1"/>
    <col min="3" max="3" width="34.5703125" style="487" customWidth="1"/>
    <col min="4" max="4" width="10" style="494" customWidth="1"/>
    <col min="5" max="5" width="9.42578125" style="494" customWidth="1"/>
    <col min="6" max="6" width="10.42578125" style="487" customWidth="1"/>
    <col min="7" max="7" width="8.5703125" style="487" customWidth="1"/>
    <col min="8" max="8" width="4.28515625" style="487" customWidth="1"/>
    <col min="9" max="9" width="8.5703125" style="487" customWidth="1"/>
    <col min="10" max="10" width="8.42578125" style="487" customWidth="1"/>
    <col min="11" max="11" width="8.5703125" style="494" customWidth="1"/>
    <col min="12" max="12" width="9.140625" style="494" customWidth="1"/>
    <col min="13" max="13" width="11.85546875" style="494" customWidth="1"/>
    <col min="14" max="14" width="10.7109375" style="468" customWidth="1"/>
    <col min="15" max="15" width="11.85546875" style="468" customWidth="1"/>
    <col min="16" max="16" width="10.42578125" style="468" customWidth="1"/>
    <col min="17" max="17" width="6.7109375" style="777" customWidth="1"/>
    <col min="18" max="18" width="13" style="469" customWidth="1"/>
    <col min="19" max="19" width="6.5703125" style="468" customWidth="1"/>
    <col min="20" max="20" width="8.85546875" style="468" customWidth="1"/>
    <col min="21" max="21" width="5.7109375" style="468" customWidth="1"/>
    <col min="22" max="22" width="10.42578125" style="777" customWidth="1"/>
    <col min="23" max="23" width="11.7109375" style="777" customWidth="1"/>
    <col min="24" max="26" width="5.7109375" style="468" customWidth="1"/>
    <col min="27" max="27" width="8.42578125" style="468" customWidth="1"/>
    <col min="28" max="28" width="11.7109375" style="468" customWidth="1"/>
    <col min="29" max="31" width="5.7109375" style="468" customWidth="1"/>
    <col min="32" max="32" width="8.28515625" style="777" customWidth="1"/>
    <col min="33" max="33" width="13" style="468" customWidth="1"/>
    <col min="34" max="35" width="12.42578125" style="468" customWidth="1"/>
    <col min="36" max="41" width="9.140625" style="468"/>
    <col min="42" max="16384" width="9.140625" style="487"/>
  </cols>
  <sheetData>
    <row r="1" spans="1:41" x14ac:dyDescent="0.2">
      <c r="A1" s="2040" t="s">
        <v>71</v>
      </c>
      <c r="B1" s="2040"/>
      <c r="C1" s="2040"/>
      <c r="D1" s="2040"/>
      <c r="E1" s="2040"/>
      <c r="F1" s="2040"/>
      <c r="G1" s="2040"/>
      <c r="H1" s="1375"/>
      <c r="I1" s="1192"/>
      <c r="J1" s="1192"/>
      <c r="K1" s="1192"/>
      <c r="L1" s="1192"/>
      <c r="M1" s="1192"/>
      <c r="AG1" s="487"/>
      <c r="AH1" s="487"/>
      <c r="AI1" s="487"/>
      <c r="AJ1" s="487"/>
      <c r="AK1" s="487"/>
      <c r="AL1" s="487"/>
      <c r="AM1" s="487"/>
      <c r="AN1" s="487"/>
      <c r="AO1" s="487"/>
    </row>
    <row r="2" spans="1:41" x14ac:dyDescent="0.2">
      <c r="A2" s="2040" t="s">
        <v>72</v>
      </c>
      <c r="B2" s="2040"/>
      <c r="C2" s="2040"/>
      <c r="D2" s="2040"/>
      <c r="E2" s="2040"/>
      <c r="F2" s="2040"/>
      <c r="G2" s="2040"/>
      <c r="H2" s="1375"/>
      <c r="I2" s="1375"/>
      <c r="J2" s="1375"/>
      <c r="K2" s="1375"/>
      <c r="L2" s="1375"/>
      <c r="M2" s="1375"/>
      <c r="AF2" s="468"/>
      <c r="AG2" s="487"/>
      <c r="AH2" s="487"/>
      <c r="AI2" s="487"/>
      <c r="AJ2" s="487"/>
      <c r="AK2" s="487"/>
      <c r="AL2" s="487"/>
      <c r="AM2" s="487"/>
      <c r="AN2" s="487"/>
      <c r="AO2" s="487"/>
    </row>
    <row r="3" spans="1:41" x14ac:dyDescent="0.2">
      <c r="A3" s="2075" t="s">
        <v>591</v>
      </c>
      <c r="B3" s="2075"/>
      <c r="C3" s="2075"/>
      <c r="D3" s="2075"/>
      <c r="E3" s="2075"/>
      <c r="F3" s="2075"/>
      <c r="G3" s="2075"/>
      <c r="H3" s="1423"/>
      <c r="I3" s="730"/>
      <c r="J3" s="730"/>
      <c r="K3" s="498"/>
      <c r="L3" s="498"/>
      <c r="M3" s="498"/>
      <c r="AF3" s="468"/>
      <c r="AH3" s="487"/>
      <c r="AI3" s="487"/>
      <c r="AJ3" s="487"/>
      <c r="AK3" s="487"/>
      <c r="AL3" s="487"/>
      <c r="AM3" s="487"/>
      <c r="AN3" s="487"/>
      <c r="AO3" s="487"/>
    </row>
    <row r="4" spans="1:41" ht="13.5" x14ac:dyDescent="0.25">
      <c r="A4" s="1424"/>
      <c r="B4" s="1425"/>
      <c r="C4" s="1425"/>
      <c r="D4" s="1425"/>
      <c r="E4" s="1425"/>
      <c r="F4" s="1425"/>
      <c r="G4" s="1425"/>
      <c r="H4" s="1425"/>
      <c r="I4" s="730"/>
      <c r="J4" s="730"/>
      <c r="K4" s="498"/>
      <c r="L4" s="498"/>
      <c r="M4" s="498"/>
      <c r="AF4" s="468"/>
      <c r="AH4" s="487"/>
      <c r="AI4" s="487"/>
      <c r="AJ4" s="487"/>
      <c r="AK4" s="487"/>
      <c r="AL4" s="487"/>
      <c r="AM4" s="487"/>
      <c r="AN4" s="487"/>
      <c r="AO4" s="487"/>
    </row>
    <row r="5" spans="1:41" x14ac:dyDescent="0.2">
      <c r="A5" s="1424"/>
      <c r="B5" s="714"/>
      <c r="C5" s="714"/>
      <c r="D5" s="1426"/>
      <c r="E5" s="1427" t="s">
        <v>7</v>
      </c>
      <c r="F5" s="1427" t="s">
        <v>8</v>
      </c>
      <c r="G5" s="1427" t="s">
        <v>121</v>
      </c>
      <c r="H5" s="785"/>
      <c r="I5" s="730"/>
      <c r="J5" s="730"/>
      <c r="K5" s="498"/>
      <c r="L5" s="498"/>
      <c r="M5" s="498"/>
      <c r="AF5" s="468"/>
      <c r="AH5" s="487"/>
      <c r="AI5" s="487"/>
      <c r="AJ5" s="487"/>
      <c r="AK5" s="487"/>
      <c r="AL5" s="487"/>
      <c r="AM5" s="487"/>
      <c r="AN5" s="487"/>
      <c r="AO5" s="487"/>
    </row>
    <row r="6" spans="1:41" x14ac:dyDescent="0.2">
      <c r="A6" s="1424"/>
      <c r="B6" s="1428" t="s">
        <v>9</v>
      </c>
      <c r="C6" s="714" t="s">
        <v>10</v>
      </c>
      <c r="D6" s="760" t="s">
        <v>61</v>
      </c>
      <c r="E6" s="784">
        <v>1404339</v>
      </c>
      <c r="F6" s="784">
        <v>278748</v>
      </c>
      <c r="G6" s="784">
        <f>SUM(E6:F6)</f>
        <v>1683087</v>
      </c>
      <c r="H6" s="784"/>
      <c r="I6" s="498"/>
      <c r="J6" s="498"/>
      <c r="K6" s="498"/>
      <c r="L6" s="498"/>
      <c r="M6" s="498"/>
      <c r="AF6" s="468"/>
      <c r="AH6" s="487"/>
      <c r="AI6" s="487"/>
      <c r="AJ6" s="487"/>
      <c r="AK6" s="487"/>
      <c r="AL6" s="487"/>
      <c r="AM6" s="487"/>
      <c r="AN6" s="487"/>
      <c r="AO6" s="487"/>
    </row>
    <row r="7" spans="1:41" ht="10.9" customHeight="1" x14ac:dyDescent="0.2">
      <c r="A7" s="1424"/>
      <c r="B7" s="1428" t="s">
        <v>11</v>
      </c>
      <c r="C7" s="1429" t="s">
        <v>12</v>
      </c>
      <c r="D7" s="1430"/>
      <c r="E7" s="785"/>
      <c r="F7" s="785"/>
      <c r="G7" s="785"/>
      <c r="H7" s="785"/>
      <c r="I7" s="498"/>
      <c r="J7" s="498"/>
      <c r="K7" s="498"/>
      <c r="L7" s="498"/>
      <c r="M7" s="498"/>
      <c r="AF7" s="468"/>
      <c r="AH7" s="487"/>
      <c r="AI7" s="487"/>
      <c r="AJ7" s="487"/>
      <c r="AK7" s="487"/>
      <c r="AL7" s="487"/>
      <c r="AM7" s="487"/>
      <c r="AN7" s="487"/>
      <c r="AO7" s="487"/>
    </row>
    <row r="8" spans="1:41" x14ac:dyDescent="0.2">
      <c r="A8" s="1424"/>
      <c r="B8" s="1428"/>
      <c r="C8" s="1429" t="s">
        <v>118</v>
      </c>
      <c r="D8" s="1430" t="s">
        <v>61</v>
      </c>
      <c r="E8" s="785">
        <f>G69</f>
        <v>40563</v>
      </c>
      <c r="F8" s="1431">
        <f>G145</f>
        <v>73603</v>
      </c>
      <c r="G8" s="785">
        <f>SUM(E8:F8)</f>
        <v>114166</v>
      </c>
      <c r="H8" s="785"/>
      <c r="I8" s="498"/>
      <c r="J8" s="498"/>
      <c r="K8" s="498"/>
      <c r="L8" s="498"/>
      <c r="M8" s="498"/>
      <c r="AF8" s="468"/>
      <c r="AH8" s="487"/>
      <c r="AI8" s="487"/>
      <c r="AJ8" s="487"/>
      <c r="AK8" s="487"/>
      <c r="AL8" s="487"/>
      <c r="AM8" s="487"/>
      <c r="AN8" s="487"/>
      <c r="AO8" s="487"/>
    </row>
    <row r="9" spans="1:41" x14ac:dyDescent="0.2">
      <c r="A9" s="1424"/>
      <c r="B9" s="1432" t="s">
        <v>60</v>
      </c>
      <c r="C9" s="714" t="s">
        <v>26</v>
      </c>
      <c r="D9" s="1433" t="s">
        <v>61</v>
      </c>
      <c r="E9" s="1434">
        <f>SUM(E6:E8)</f>
        <v>1444902</v>
      </c>
      <c r="F9" s="1434">
        <f>SUM(F6:F8)</f>
        <v>352351</v>
      </c>
      <c r="G9" s="1434">
        <f>SUM(E9:F9)</f>
        <v>1797253</v>
      </c>
      <c r="H9" s="784"/>
      <c r="I9" s="492"/>
      <c r="J9" s="492"/>
      <c r="K9" s="492"/>
      <c r="L9" s="492"/>
      <c r="M9" s="492"/>
      <c r="AF9" s="468"/>
      <c r="AH9" s="487"/>
      <c r="AI9" s="487"/>
      <c r="AJ9" s="487"/>
      <c r="AK9" s="487"/>
      <c r="AL9" s="487"/>
      <c r="AM9" s="487"/>
      <c r="AN9" s="487"/>
      <c r="AO9" s="487"/>
    </row>
    <row r="10" spans="1:41" x14ac:dyDescent="0.2">
      <c r="A10" s="1424"/>
      <c r="B10" s="1428"/>
      <c r="C10" s="714"/>
      <c r="D10" s="783"/>
      <c r="E10" s="783"/>
      <c r="F10" s="760"/>
      <c r="G10" s="783"/>
      <c r="H10" s="783"/>
      <c r="I10" s="492"/>
      <c r="J10" s="492"/>
      <c r="K10" s="492"/>
      <c r="L10" s="492"/>
      <c r="M10" s="492"/>
      <c r="AF10" s="468"/>
      <c r="AH10" s="487"/>
      <c r="AI10" s="487"/>
      <c r="AJ10" s="487"/>
      <c r="AK10" s="487"/>
      <c r="AL10" s="487"/>
      <c r="AM10" s="487"/>
      <c r="AN10" s="487"/>
      <c r="AO10" s="487"/>
    </row>
    <row r="11" spans="1:41" x14ac:dyDescent="0.2">
      <c r="A11" s="1424"/>
      <c r="B11" s="1428" t="s">
        <v>27</v>
      </c>
      <c r="C11" s="714" t="s">
        <v>28</v>
      </c>
      <c r="D11" s="714"/>
      <c r="E11" s="714"/>
      <c r="F11" s="1435"/>
      <c r="G11" s="714"/>
      <c r="H11" s="714"/>
      <c r="I11" s="492"/>
      <c r="J11" s="492"/>
      <c r="K11" s="492"/>
      <c r="L11" s="492"/>
      <c r="M11" s="492"/>
      <c r="AF11" s="468"/>
      <c r="AH11" s="487"/>
      <c r="AI11" s="487"/>
      <c r="AJ11" s="487"/>
      <c r="AK11" s="487"/>
      <c r="AL11" s="487"/>
      <c r="AM11" s="487"/>
      <c r="AN11" s="487"/>
      <c r="AO11" s="487"/>
    </row>
    <row r="12" spans="1:41" s="417" customFormat="1" x14ac:dyDescent="0.2">
      <c r="A12" s="784"/>
      <c r="B12" s="1436"/>
      <c r="C12" s="1436"/>
      <c r="D12" s="1436"/>
      <c r="E12" s="1436"/>
      <c r="F12" s="1436"/>
      <c r="G12" s="1436"/>
      <c r="H12" s="1436"/>
      <c r="I12" s="2030"/>
      <c r="J12" s="2030"/>
      <c r="K12" s="2030"/>
      <c r="L12" s="2030"/>
      <c r="M12" s="2035"/>
      <c r="N12" s="2030"/>
      <c r="O12" s="2030"/>
      <c r="P12" s="2030"/>
      <c r="Q12" s="2030"/>
      <c r="R12" s="2030"/>
      <c r="S12" s="2030"/>
      <c r="T12" s="2030"/>
      <c r="U12" s="2030"/>
      <c r="V12" s="2030"/>
      <c r="W12" s="2030"/>
      <c r="X12" s="2031"/>
      <c r="Y12" s="2031"/>
      <c r="Z12" s="2031"/>
      <c r="AA12" s="2031"/>
      <c r="AB12" s="2031"/>
    </row>
    <row r="13" spans="1:41" s="417" customFormat="1" ht="13.5" thickBot="1" x14ac:dyDescent="0.25">
      <c r="A13" s="1437"/>
      <c r="B13" s="1438"/>
      <c r="C13" s="1438"/>
      <c r="D13" s="1438"/>
      <c r="E13" s="1438"/>
      <c r="F13" s="1438"/>
      <c r="G13" s="1438" t="s">
        <v>112</v>
      </c>
      <c r="H13" s="1436"/>
      <c r="I13" s="2032"/>
      <c r="J13" s="2032"/>
      <c r="K13" s="2032"/>
      <c r="L13" s="2032"/>
      <c r="M13" s="2033"/>
      <c r="N13" s="2032"/>
      <c r="O13" s="2032"/>
      <c r="P13" s="2032"/>
      <c r="Q13" s="2032"/>
      <c r="R13" s="2032"/>
      <c r="S13" s="2032"/>
      <c r="T13" s="2032"/>
      <c r="U13" s="2032"/>
      <c r="V13" s="2032"/>
      <c r="W13" s="2032"/>
      <c r="X13" s="2034"/>
      <c r="Y13" s="2034"/>
      <c r="Z13" s="2034"/>
      <c r="AA13" s="2034"/>
      <c r="AB13" s="2034"/>
    </row>
    <row r="14" spans="1:41" s="417" customFormat="1" ht="14.25" thickTop="1" thickBot="1" x14ac:dyDescent="0.25">
      <c r="A14" s="1437"/>
      <c r="B14" s="1439"/>
      <c r="C14" s="1439" t="s">
        <v>29</v>
      </c>
      <c r="D14" s="1439"/>
      <c r="E14" s="1439" t="s">
        <v>62</v>
      </c>
      <c r="F14" s="1439" t="s">
        <v>123</v>
      </c>
      <c r="G14" s="1440" t="s">
        <v>121</v>
      </c>
      <c r="H14" s="785"/>
      <c r="I14" s="421"/>
      <c r="J14" s="421"/>
      <c r="K14" s="421"/>
      <c r="L14" s="421"/>
      <c r="M14" s="420"/>
      <c r="N14" s="421"/>
      <c r="O14" s="421"/>
      <c r="P14" s="421"/>
      <c r="Q14" s="421"/>
      <c r="R14" s="420"/>
      <c r="S14" s="421"/>
      <c r="T14" s="421"/>
      <c r="U14" s="421"/>
      <c r="V14" s="421"/>
      <c r="W14" s="420"/>
      <c r="X14" s="422"/>
      <c r="Y14" s="422"/>
      <c r="Z14" s="422"/>
      <c r="AA14" s="422"/>
      <c r="AB14" s="423"/>
    </row>
    <row r="15" spans="1:41" ht="13.5" thickTop="1" x14ac:dyDescent="0.2">
      <c r="A15" s="1377"/>
      <c r="B15" s="737"/>
      <c r="C15" s="734" t="s">
        <v>63</v>
      </c>
      <c r="D15" s="497"/>
      <c r="E15" s="497"/>
      <c r="F15" s="497"/>
      <c r="G15" s="497"/>
      <c r="H15" s="497"/>
      <c r="I15" s="468"/>
      <c r="J15" s="468"/>
      <c r="K15" s="468"/>
      <c r="L15" s="777"/>
      <c r="M15" s="469"/>
      <c r="R15" s="777"/>
      <c r="V15" s="468"/>
      <c r="W15" s="468"/>
      <c r="AF15" s="468"/>
      <c r="AK15" s="487"/>
      <c r="AL15" s="487"/>
      <c r="AM15" s="487"/>
      <c r="AN15" s="487"/>
      <c r="AO15" s="487"/>
    </row>
    <row r="16" spans="1:41" x14ac:dyDescent="0.2">
      <c r="A16" s="1377" t="s">
        <v>64</v>
      </c>
      <c r="B16" s="965">
        <v>2215</v>
      </c>
      <c r="C16" s="964" t="s">
        <v>191</v>
      </c>
      <c r="D16" s="497"/>
      <c r="E16" s="497"/>
      <c r="F16" s="497"/>
      <c r="G16" s="497"/>
      <c r="H16" s="497"/>
      <c r="I16" s="468"/>
      <c r="J16" s="468"/>
      <c r="K16" s="468"/>
      <c r="L16" s="777"/>
      <c r="M16" s="469"/>
      <c r="O16" s="777"/>
      <c r="R16" s="777"/>
      <c r="V16" s="468"/>
      <c r="W16" s="468"/>
      <c r="AF16" s="468"/>
      <c r="AK16" s="487"/>
      <c r="AL16" s="487"/>
      <c r="AM16" s="487"/>
      <c r="AN16" s="487"/>
      <c r="AO16" s="487"/>
    </row>
    <row r="17" spans="1:41" x14ac:dyDescent="0.2">
      <c r="A17" s="1377"/>
      <c r="B17" s="968">
        <v>1</v>
      </c>
      <c r="C17" s="967" t="s">
        <v>77</v>
      </c>
      <c r="D17" s="497"/>
      <c r="E17" s="497"/>
      <c r="F17" s="497"/>
      <c r="G17" s="497"/>
      <c r="H17" s="497"/>
      <c r="I17" s="468"/>
      <c r="J17" s="468"/>
      <c r="K17" s="468"/>
      <c r="L17" s="777"/>
      <c r="M17" s="469"/>
      <c r="O17" s="777"/>
      <c r="R17" s="777"/>
      <c r="V17" s="468"/>
      <c r="W17" s="468"/>
      <c r="X17" s="487"/>
      <c r="Y17" s="487"/>
      <c r="Z17" s="487"/>
      <c r="AA17" s="487"/>
      <c r="AB17" s="487"/>
      <c r="AC17" s="487"/>
      <c r="AD17" s="487"/>
      <c r="AE17" s="487"/>
      <c r="AF17" s="487"/>
      <c r="AG17" s="487"/>
      <c r="AH17" s="487"/>
      <c r="AI17" s="487"/>
      <c r="AJ17" s="487"/>
      <c r="AK17" s="487"/>
      <c r="AL17" s="487"/>
      <c r="AM17" s="487"/>
      <c r="AN17" s="487"/>
      <c r="AO17" s="487"/>
    </row>
    <row r="18" spans="1:41" x14ac:dyDescent="0.2">
      <c r="A18" s="1377"/>
      <c r="B18" s="731">
        <v>1.7889999999999999</v>
      </c>
      <c r="C18" s="1287" t="s">
        <v>490</v>
      </c>
      <c r="D18" s="497"/>
      <c r="E18" s="497"/>
      <c r="F18" s="497"/>
      <c r="G18" s="497"/>
      <c r="H18" s="497"/>
      <c r="I18" s="468"/>
      <c r="J18" s="468"/>
      <c r="K18" s="468"/>
      <c r="L18" s="777"/>
      <c r="M18" s="469"/>
      <c r="O18" s="777"/>
      <c r="R18" s="777"/>
      <c r="V18" s="468"/>
      <c r="W18" s="468"/>
      <c r="X18" s="487"/>
      <c r="Y18" s="487"/>
      <c r="Z18" s="487"/>
      <c r="AA18" s="487"/>
      <c r="AB18" s="487"/>
      <c r="AC18" s="487"/>
      <c r="AD18" s="487"/>
      <c r="AE18" s="487"/>
      <c r="AF18" s="487"/>
      <c r="AG18" s="487"/>
      <c r="AH18" s="487"/>
      <c r="AI18" s="487"/>
      <c r="AJ18" s="487"/>
      <c r="AK18" s="487"/>
      <c r="AL18" s="487"/>
      <c r="AM18" s="487"/>
      <c r="AN18" s="487"/>
      <c r="AO18" s="487"/>
    </row>
    <row r="19" spans="1:41" x14ac:dyDescent="0.2">
      <c r="A19" s="1377"/>
      <c r="B19" s="508" t="s">
        <v>397</v>
      </c>
      <c r="C19" s="736" t="s">
        <v>389</v>
      </c>
      <c r="D19" s="444"/>
      <c r="E19" s="451">
        <v>2511</v>
      </c>
      <c r="F19" s="1444">
        <v>0</v>
      </c>
      <c r="G19" s="451">
        <f>SUM(E19:F19)</f>
        <v>2511</v>
      </c>
      <c r="H19" s="444"/>
      <c r="I19" s="499"/>
      <c r="J19" s="468"/>
      <c r="K19" s="468"/>
      <c r="L19" s="777"/>
      <c r="M19" s="469"/>
      <c r="O19" s="777"/>
      <c r="R19" s="777"/>
      <c r="V19" s="468"/>
      <c r="W19" s="468"/>
      <c r="X19" s="487"/>
      <c r="Y19" s="487"/>
      <c r="Z19" s="487"/>
      <c r="AA19" s="494"/>
      <c r="AB19" s="487"/>
      <c r="AC19" s="487"/>
      <c r="AD19" s="487"/>
      <c r="AE19" s="487"/>
      <c r="AF19" s="487"/>
      <c r="AG19" s="487"/>
      <c r="AH19" s="487"/>
      <c r="AI19" s="487"/>
      <c r="AJ19" s="487"/>
      <c r="AK19" s="487"/>
      <c r="AL19" s="487"/>
      <c r="AM19" s="487"/>
      <c r="AN19" s="487"/>
      <c r="AO19" s="487"/>
    </row>
    <row r="20" spans="1:41" ht="25.5" x14ac:dyDescent="0.2">
      <c r="A20" s="1377" t="s">
        <v>60</v>
      </c>
      <c r="B20" s="731">
        <v>1.7889999999999999</v>
      </c>
      <c r="C20" s="734" t="s">
        <v>490</v>
      </c>
      <c r="D20" s="444"/>
      <c r="E20" s="438">
        <f t="shared" ref="E20:G20" si="0">SUM(E19:E19)</f>
        <v>2511</v>
      </c>
      <c r="F20" s="1286">
        <f t="shared" si="0"/>
        <v>0</v>
      </c>
      <c r="G20" s="438">
        <f t="shared" si="0"/>
        <v>2511</v>
      </c>
      <c r="H20" s="444"/>
      <c r="I20" s="499"/>
      <c r="J20" s="468"/>
      <c r="K20" s="468"/>
      <c r="L20" s="777"/>
      <c r="M20" s="469"/>
      <c r="O20" s="777"/>
      <c r="R20" s="777"/>
      <c r="V20" s="468"/>
      <c r="W20" s="468"/>
      <c r="X20" s="487"/>
      <c r="Y20" s="487"/>
      <c r="Z20" s="487"/>
      <c r="AA20" s="487"/>
      <c r="AB20" s="487"/>
      <c r="AC20" s="487"/>
      <c r="AD20" s="487"/>
      <c r="AE20" s="487"/>
      <c r="AF20" s="487"/>
      <c r="AG20" s="487"/>
      <c r="AH20" s="487"/>
      <c r="AI20" s="487"/>
      <c r="AJ20" s="487"/>
      <c r="AK20" s="487"/>
      <c r="AL20" s="487"/>
      <c r="AM20" s="487"/>
      <c r="AN20" s="487"/>
      <c r="AO20" s="487"/>
    </row>
    <row r="21" spans="1:41" ht="9" customHeight="1" x14ac:dyDescent="0.2">
      <c r="A21" s="1377"/>
      <c r="B21" s="508"/>
      <c r="C21" s="736"/>
      <c r="D21" s="497"/>
      <c r="E21" s="497"/>
      <c r="F21" s="1288"/>
      <c r="G21" s="493"/>
      <c r="H21" s="493"/>
      <c r="I21" s="468"/>
      <c r="J21" s="468"/>
      <c r="K21" s="468"/>
      <c r="L21" s="777"/>
      <c r="M21" s="469"/>
      <c r="O21" s="777"/>
      <c r="R21" s="777"/>
      <c r="V21" s="468"/>
      <c r="W21" s="468"/>
      <c r="X21" s="487"/>
      <c r="Y21" s="487"/>
      <c r="Z21" s="487"/>
      <c r="AA21" s="487"/>
      <c r="AB21" s="487"/>
      <c r="AC21" s="487"/>
      <c r="AD21" s="487"/>
      <c r="AE21" s="487"/>
      <c r="AF21" s="487"/>
      <c r="AG21" s="487"/>
      <c r="AH21" s="487"/>
      <c r="AI21" s="487"/>
      <c r="AJ21" s="487"/>
      <c r="AK21" s="487"/>
      <c r="AL21" s="487"/>
      <c r="AM21" s="487"/>
      <c r="AN21" s="487"/>
      <c r="AO21" s="487"/>
    </row>
    <row r="22" spans="1:41" ht="13.15" customHeight="1" x14ac:dyDescent="0.2">
      <c r="A22" s="1377"/>
      <c r="B22" s="731">
        <v>1.796</v>
      </c>
      <c r="C22" s="734" t="s">
        <v>491</v>
      </c>
      <c r="D22" s="497"/>
      <c r="E22" s="497"/>
      <c r="F22" s="1280"/>
      <c r="G22" s="497"/>
      <c r="H22" s="497"/>
      <c r="I22" s="468"/>
      <c r="J22" s="468"/>
      <c r="K22" s="468"/>
      <c r="L22" s="777"/>
      <c r="M22" s="469"/>
      <c r="O22" s="777"/>
      <c r="R22" s="777"/>
      <c r="V22" s="468"/>
      <c r="W22" s="468"/>
      <c r="X22" s="487"/>
      <c r="Y22" s="487"/>
      <c r="Z22" s="487"/>
      <c r="AA22" s="487"/>
      <c r="AB22" s="487"/>
      <c r="AC22" s="487"/>
      <c r="AD22" s="487"/>
      <c r="AE22" s="487"/>
      <c r="AF22" s="487"/>
      <c r="AG22" s="487"/>
      <c r="AH22" s="487"/>
      <c r="AI22" s="487"/>
      <c r="AJ22" s="487"/>
      <c r="AK22" s="487"/>
      <c r="AL22" s="487"/>
      <c r="AM22" s="487"/>
      <c r="AN22" s="487"/>
      <c r="AO22" s="487"/>
    </row>
    <row r="23" spans="1:41" ht="13.15" customHeight="1" x14ac:dyDescent="0.2">
      <c r="A23" s="1377"/>
      <c r="B23" s="508" t="s">
        <v>397</v>
      </c>
      <c r="C23" s="736" t="s">
        <v>389</v>
      </c>
      <c r="D23" s="444"/>
      <c r="E23" s="439">
        <v>5231</v>
      </c>
      <c r="F23" s="1280">
        <v>0</v>
      </c>
      <c r="G23" s="439">
        <f>SUM(E23:F23)</f>
        <v>5231</v>
      </c>
      <c r="H23" s="444"/>
      <c r="I23" s="468"/>
      <c r="J23" s="468"/>
      <c r="K23" s="468"/>
      <c r="L23" s="777"/>
      <c r="M23" s="469"/>
      <c r="O23" s="777"/>
      <c r="R23" s="777"/>
      <c r="V23" s="468"/>
      <c r="W23" s="468"/>
      <c r="X23" s="487"/>
      <c r="Y23" s="487"/>
      <c r="Z23" s="487"/>
      <c r="AA23" s="494"/>
      <c r="AB23" s="487"/>
      <c r="AC23" s="487"/>
      <c r="AD23" s="487"/>
      <c r="AE23" s="487"/>
      <c r="AF23" s="487"/>
      <c r="AG23" s="487"/>
      <c r="AH23" s="487"/>
      <c r="AI23" s="487"/>
      <c r="AJ23" s="487"/>
      <c r="AK23" s="487"/>
      <c r="AL23" s="487"/>
      <c r="AM23" s="487"/>
      <c r="AN23" s="487"/>
      <c r="AO23" s="487"/>
    </row>
    <row r="24" spans="1:41" ht="13.15" customHeight="1" x14ac:dyDescent="0.2">
      <c r="A24" s="1377" t="s">
        <v>60</v>
      </c>
      <c r="B24" s="731">
        <v>1.796</v>
      </c>
      <c r="C24" s="734" t="s">
        <v>491</v>
      </c>
      <c r="D24" s="444"/>
      <c r="E24" s="438">
        <f t="shared" ref="E24:G24" si="1">SUM(E23:E23)</f>
        <v>5231</v>
      </c>
      <c r="F24" s="1286">
        <f t="shared" si="1"/>
        <v>0</v>
      </c>
      <c r="G24" s="438">
        <f t="shared" si="1"/>
        <v>5231</v>
      </c>
      <c r="H24" s="444"/>
      <c r="I24" s="468"/>
      <c r="J24" s="468"/>
      <c r="K24" s="468"/>
      <c r="L24" s="777"/>
      <c r="M24" s="469"/>
      <c r="O24" s="777"/>
      <c r="R24" s="777"/>
      <c r="V24" s="468"/>
      <c r="W24" s="468"/>
      <c r="X24" s="487"/>
      <c r="Y24" s="487"/>
      <c r="Z24" s="487"/>
      <c r="AA24" s="487"/>
      <c r="AB24" s="487"/>
      <c r="AC24" s="487"/>
      <c r="AD24" s="487"/>
      <c r="AE24" s="487"/>
      <c r="AF24" s="487"/>
      <c r="AG24" s="487"/>
      <c r="AH24" s="487"/>
      <c r="AI24" s="487"/>
      <c r="AJ24" s="487"/>
      <c r="AK24" s="487"/>
      <c r="AL24" s="487"/>
      <c r="AM24" s="487"/>
      <c r="AN24" s="487"/>
      <c r="AO24" s="487"/>
    </row>
    <row r="25" spans="1:41" ht="13.15" customHeight="1" x14ac:dyDescent="0.2">
      <c r="A25" s="1377" t="s">
        <v>60</v>
      </c>
      <c r="B25" s="968">
        <v>1</v>
      </c>
      <c r="C25" s="967" t="s">
        <v>77</v>
      </c>
      <c r="D25" s="444"/>
      <c r="E25" s="451">
        <f t="shared" ref="E25:G25" si="2">E20+E24</f>
        <v>7742</v>
      </c>
      <c r="F25" s="1444">
        <f t="shared" si="2"/>
        <v>0</v>
      </c>
      <c r="G25" s="451">
        <f t="shared" si="2"/>
        <v>7742</v>
      </c>
      <c r="H25" s="444"/>
      <c r="I25" s="468"/>
      <c r="J25" s="468"/>
      <c r="K25" s="468"/>
      <c r="L25" s="777"/>
      <c r="M25" s="469"/>
      <c r="O25" s="777"/>
      <c r="R25" s="777"/>
      <c r="V25" s="468"/>
      <c r="W25" s="468"/>
      <c r="X25" s="487"/>
      <c r="Y25" s="487"/>
      <c r="Z25" s="487"/>
      <c r="AA25" s="487"/>
      <c r="AB25" s="487"/>
      <c r="AC25" s="487"/>
      <c r="AD25" s="487"/>
      <c r="AE25" s="487"/>
      <c r="AF25" s="487"/>
      <c r="AG25" s="487"/>
      <c r="AH25" s="487"/>
      <c r="AI25" s="487"/>
      <c r="AJ25" s="487"/>
      <c r="AK25" s="487"/>
      <c r="AL25" s="487"/>
      <c r="AM25" s="487"/>
      <c r="AN25" s="487"/>
      <c r="AO25" s="487"/>
    </row>
    <row r="26" spans="1:41" ht="13.15" customHeight="1" x14ac:dyDescent="0.2">
      <c r="A26" s="1377" t="s">
        <v>60</v>
      </c>
      <c r="B26" s="965">
        <v>2215</v>
      </c>
      <c r="C26" s="964" t="s">
        <v>191</v>
      </c>
      <c r="D26" s="444"/>
      <c r="E26" s="438">
        <f t="shared" ref="E26:G26" si="3">E25</f>
        <v>7742</v>
      </c>
      <c r="F26" s="1286">
        <f t="shared" si="3"/>
        <v>0</v>
      </c>
      <c r="G26" s="438">
        <f t="shared" si="3"/>
        <v>7742</v>
      </c>
      <c r="H26" s="444" t="s">
        <v>620</v>
      </c>
      <c r="I26" s="468"/>
      <c r="J26" s="468"/>
      <c r="K26" s="468"/>
      <c r="L26" s="777"/>
      <c r="M26" s="469"/>
      <c r="O26" s="777"/>
      <c r="R26" s="777"/>
      <c r="V26" s="468"/>
      <c r="W26" s="468"/>
      <c r="X26" s="487"/>
      <c r="Y26" s="487"/>
      <c r="Z26" s="487"/>
      <c r="AA26" s="487"/>
      <c r="AB26" s="487"/>
      <c r="AC26" s="487"/>
      <c r="AD26" s="487"/>
      <c r="AE26" s="487"/>
      <c r="AF26" s="487"/>
      <c r="AG26" s="487"/>
      <c r="AH26" s="487"/>
      <c r="AI26" s="487"/>
      <c r="AJ26" s="487"/>
      <c r="AK26" s="487"/>
      <c r="AL26" s="487"/>
      <c r="AM26" s="487"/>
      <c r="AN26" s="487"/>
      <c r="AO26" s="487"/>
    </row>
    <row r="27" spans="1:41" ht="13.5" customHeight="1" x14ac:dyDescent="0.2">
      <c r="A27" s="491"/>
      <c r="B27" s="519"/>
      <c r="C27" s="491"/>
      <c r="D27" s="492"/>
      <c r="E27" s="492"/>
      <c r="F27" s="1452"/>
      <c r="G27" s="492"/>
      <c r="H27" s="492"/>
      <c r="I27" s="468"/>
      <c r="J27" s="468"/>
      <c r="K27" s="468"/>
      <c r="L27" s="777"/>
      <c r="M27" s="469"/>
      <c r="O27" s="777"/>
      <c r="R27" s="777"/>
      <c r="V27" s="468"/>
      <c r="W27" s="468"/>
      <c r="X27" s="487"/>
      <c r="Y27" s="487"/>
      <c r="Z27" s="487"/>
      <c r="AA27" s="487"/>
      <c r="AB27" s="487"/>
      <c r="AC27" s="487"/>
      <c r="AD27" s="487"/>
      <c r="AE27" s="487"/>
      <c r="AF27" s="487"/>
      <c r="AG27" s="487"/>
      <c r="AH27" s="487"/>
      <c r="AI27" s="487"/>
      <c r="AJ27" s="487"/>
      <c r="AK27" s="487"/>
      <c r="AL27" s="487"/>
      <c r="AM27" s="487"/>
      <c r="AN27" s="487"/>
      <c r="AO27" s="487"/>
    </row>
    <row r="28" spans="1:41" ht="25.5" x14ac:dyDescent="0.2">
      <c r="A28" s="1377" t="s">
        <v>64</v>
      </c>
      <c r="B28" s="733">
        <v>2225</v>
      </c>
      <c r="C28" s="734" t="s">
        <v>73</v>
      </c>
      <c r="D28" s="490"/>
      <c r="E28" s="490"/>
      <c r="F28" s="1363"/>
      <c r="G28" s="490"/>
      <c r="H28" s="490"/>
      <c r="I28" s="468"/>
      <c r="J28" s="468"/>
      <c r="K28" s="468"/>
      <c r="L28" s="777"/>
      <c r="M28" s="469"/>
      <c r="O28" s="777"/>
      <c r="R28" s="777"/>
      <c r="V28" s="468"/>
      <c r="W28" s="468"/>
      <c r="X28" s="487"/>
      <c r="Y28" s="487"/>
      <c r="Z28" s="487"/>
      <c r="AA28" s="487"/>
      <c r="AB28" s="487"/>
      <c r="AC28" s="487"/>
      <c r="AD28" s="487"/>
      <c r="AE28" s="487"/>
      <c r="AF28" s="487"/>
      <c r="AG28" s="487"/>
      <c r="AH28" s="487"/>
      <c r="AI28" s="487"/>
      <c r="AJ28" s="487"/>
      <c r="AK28" s="487"/>
      <c r="AL28" s="487"/>
      <c r="AM28" s="487"/>
      <c r="AN28" s="487"/>
      <c r="AO28" s="487"/>
    </row>
    <row r="29" spans="1:41" ht="13.35" customHeight="1" x14ac:dyDescent="0.2">
      <c r="A29" s="1377"/>
      <c r="B29" s="759">
        <v>80</v>
      </c>
      <c r="C29" s="736" t="s">
        <v>52</v>
      </c>
      <c r="D29" s="497"/>
      <c r="E29" s="497"/>
      <c r="F29" s="1280"/>
      <c r="G29" s="497"/>
      <c r="H29" s="497"/>
      <c r="I29" s="468"/>
      <c r="J29" s="468"/>
      <c r="K29" s="468"/>
      <c r="L29" s="777"/>
      <c r="M29" s="469"/>
      <c r="O29" s="777"/>
      <c r="R29" s="777"/>
      <c r="V29" s="468"/>
      <c r="W29" s="468"/>
      <c r="X29" s="487"/>
      <c r="Y29" s="487"/>
      <c r="Z29" s="487"/>
      <c r="AA29" s="487"/>
      <c r="AB29" s="487"/>
      <c r="AC29" s="487"/>
      <c r="AD29" s="487"/>
      <c r="AE29" s="487"/>
      <c r="AF29" s="487"/>
      <c r="AG29" s="487"/>
      <c r="AH29" s="487"/>
      <c r="AI29" s="487"/>
      <c r="AJ29" s="487"/>
      <c r="AK29" s="487"/>
      <c r="AL29" s="487"/>
      <c r="AM29" s="487"/>
      <c r="AN29" s="487"/>
      <c r="AO29" s="487"/>
    </row>
    <row r="30" spans="1:41" ht="13.35" customHeight="1" x14ac:dyDescent="0.2">
      <c r="A30" s="1377"/>
      <c r="B30" s="731">
        <v>80.8</v>
      </c>
      <c r="C30" s="734" t="s">
        <v>21</v>
      </c>
      <c r="D30" s="490"/>
      <c r="E30" s="490"/>
      <c r="F30" s="1363"/>
      <c r="G30" s="490"/>
      <c r="H30" s="490"/>
      <c r="I30" s="468"/>
      <c r="J30" s="468"/>
      <c r="K30" s="468"/>
      <c r="L30" s="777"/>
      <c r="M30" s="469"/>
      <c r="O30" s="777"/>
      <c r="R30" s="777"/>
      <c r="V30" s="468"/>
      <c r="W30" s="468"/>
      <c r="X30" s="487"/>
      <c r="Y30" s="487"/>
      <c r="Z30" s="487"/>
      <c r="AA30" s="487"/>
      <c r="AB30" s="487"/>
      <c r="AC30" s="487"/>
      <c r="AD30" s="487"/>
      <c r="AE30" s="487"/>
      <c r="AF30" s="487"/>
      <c r="AG30" s="487"/>
      <c r="AH30" s="487"/>
      <c r="AI30" s="487"/>
      <c r="AJ30" s="487"/>
      <c r="AK30" s="487"/>
      <c r="AL30" s="487"/>
      <c r="AM30" s="487"/>
      <c r="AN30" s="487"/>
      <c r="AO30" s="487"/>
    </row>
    <row r="31" spans="1:41" ht="13.9" customHeight="1" x14ac:dyDescent="0.2">
      <c r="A31" s="1377"/>
      <c r="B31" s="759">
        <v>66</v>
      </c>
      <c r="C31" s="736" t="s">
        <v>493</v>
      </c>
      <c r="D31" s="497"/>
      <c r="E31" s="497"/>
      <c r="F31" s="1280"/>
      <c r="G31" s="497"/>
      <c r="H31" s="497"/>
      <c r="I31" s="468"/>
      <c r="J31" s="468"/>
      <c r="K31" s="468"/>
      <c r="L31" s="777"/>
      <c r="M31" s="469"/>
      <c r="O31" s="777"/>
      <c r="R31" s="777"/>
      <c r="V31" s="468"/>
      <c r="W31" s="468"/>
      <c r="X31" s="487"/>
      <c r="Y31" s="487"/>
      <c r="Z31" s="487"/>
      <c r="AA31" s="487"/>
      <c r="AB31" s="487"/>
      <c r="AC31" s="487"/>
      <c r="AD31" s="487"/>
      <c r="AE31" s="487"/>
      <c r="AF31" s="487"/>
      <c r="AG31" s="487"/>
      <c r="AH31" s="487"/>
      <c r="AI31" s="487"/>
      <c r="AJ31" s="487"/>
      <c r="AK31" s="487"/>
      <c r="AL31" s="487"/>
      <c r="AM31" s="487"/>
      <c r="AN31" s="487"/>
      <c r="AO31" s="487"/>
    </row>
    <row r="32" spans="1:41" ht="13.9" customHeight="1" x14ac:dyDescent="0.2">
      <c r="A32" s="1377"/>
      <c r="B32" s="759" t="s">
        <v>281</v>
      </c>
      <c r="C32" s="736" t="s">
        <v>114</v>
      </c>
      <c r="D32" s="439"/>
      <c r="E32" s="516">
        <v>1368</v>
      </c>
      <c r="F32" s="1444">
        <v>0</v>
      </c>
      <c r="G32" s="451">
        <f>SUM(E32:F32)</f>
        <v>1368</v>
      </c>
      <c r="H32" s="439" t="s">
        <v>622</v>
      </c>
      <c r="I32" s="468"/>
      <c r="J32" s="468"/>
      <c r="K32" s="468"/>
      <c r="L32" s="777"/>
      <c r="M32" s="469"/>
      <c r="Q32" s="468"/>
      <c r="R32" s="468"/>
      <c r="V32" s="468"/>
      <c r="W32" s="468"/>
      <c r="X32" s="487"/>
      <c r="Y32" s="487"/>
      <c r="Z32" s="487"/>
      <c r="AA32" s="494"/>
      <c r="AB32" s="487"/>
      <c r="AC32" s="487"/>
      <c r="AD32" s="487"/>
      <c r="AE32" s="487"/>
      <c r="AF32" s="487"/>
      <c r="AG32" s="487"/>
      <c r="AH32" s="487"/>
      <c r="AI32" s="487"/>
      <c r="AJ32" s="487"/>
      <c r="AK32" s="487"/>
      <c r="AL32" s="487"/>
      <c r="AM32" s="487"/>
      <c r="AN32" s="487"/>
      <c r="AO32" s="487"/>
    </row>
    <row r="33" spans="1:41" ht="13.9" customHeight="1" x14ac:dyDescent="0.2">
      <c r="A33" s="1377" t="s">
        <v>60</v>
      </c>
      <c r="B33" s="759">
        <v>66</v>
      </c>
      <c r="C33" s="736" t="s">
        <v>493</v>
      </c>
      <c r="D33" s="504"/>
      <c r="E33" s="516">
        <f t="shared" ref="E33:F33" si="4">SUM(E31:E32)</f>
        <v>1368</v>
      </c>
      <c r="F33" s="1453">
        <f t="shared" si="4"/>
        <v>0</v>
      </c>
      <c r="G33" s="516">
        <f>SUM(E33:F33)</f>
        <v>1368</v>
      </c>
      <c r="H33" s="504"/>
      <c r="I33" s="468"/>
      <c r="J33" s="468"/>
      <c r="K33" s="468"/>
      <c r="L33" s="777"/>
      <c r="M33" s="469"/>
      <c r="O33" s="777"/>
      <c r="R33" s="777"/>
      <c r="V33" s="468"/>
      <c r="W33" s="468"/>
      <c r="X33" s="487"/>
      <c r="Y33" s="487"/>
      <c r="Z33" s="487"/>
      <c r="AA33" s="487"/>
      <c r="AB33" s="487"/>
      <c r="AC33" s="487"/>
      <c r="AD33" s="487"/>
      <c r="AE33" s="487"/>
      <c r="AF33" s="487"/>
      <c r="AG33" s="487"/>
      <c r="AH33" s="487"/>
      <c r="AI33" s="487"/>
      <c r="AJ33" s="487"/>
      <c r="AK33" s="487"/>
      <c r="AL33" s="487"/>
      <c r="AM33" s="487"/>
      <c r="AN33" s="487"/>
      <c r="AO33" s="487"/>
    </row>
    <row r="34" spans="1:41" ht="13.9" customHeight="1" x14ac:dyDescent="0.2">
      <c r="A34" s="1377" t="s">
        <v>60</v>
      </c>
      <c r="B34" s="731">
        <v>80.8</v>
      </c>
      <c r="C34" s="734" t="s">
        <v>21</v>
      </c>
      <c r="D34" s="490"/>
      <c r="E34" s="870">
        <f>E33</f>
        <v>1368</v>
      </c>
      <c r="F34" s="1422">
        <f t="shared" ref="F34:G34" si="5">F33</f>
        <v>0</v>
      </c>
      <c r="G34" s="870">
        <f t="shared" si="5"/>
        <v>1368</v>
      </c>
      <c r="H34" s="490"/>
      <c r="I34" s="468"/>
      <c r="J34" s="468"/>
      <c r="K34" s="468"/>
      <c r="L34" s="777"/>
      <c r="M34" s="469"/>
      <c r="O34" s="777"/>
      <c r="R34" s="777"/>
      <c r="V34" s="468"/>
      <c r="W34" s="468"/>
      <c r="X34" s="487"/>
      <c r="Y34" s="487"/>
      <c r="Z34" s="487"/>
      <c r="AA34" s="487"/>
      <c r="AB34" s="487"/>
      <c r="AC34" s="487"/>
      <c r="AD34" s="487"/>
      <c r="AE34" s="487"/>
      <c r="AF34" s="487"/>
      <c r="AG34" s="487"/>
      <c r="AH34" s="487"/>
      <c r="AI34" s="487"/>
      <c r="AJ34" s="487"/>
      <c r="AK34" s="487"/>
      <c r="AL34" s="487"/>
      <c r="AM34" s="487"/>
      <c r="AN34" s="487"/>
      <c r="AO34" s="487"/>
    </row>
    <row r="35" spans="1:41" ht="13.9" customHeight="1" x14ac:dyDescent="0.2">
      <c r="A35" s="1377" t="s">
        <v>60</v>
      </c>
      <c r="B35" s="737">
        <v>80</v>
      </c>
      <c r="C35" s="736" t="s">
        <v>52</v>
      </c>
      <c r="D35" s="439"/>
      <c r="E35" s="439">
        <f t="shared" ref="E35:F35" si="6">E34</f>
        <v>1368</v>
      </c>
      <c r="F35" s="1280">
        <f t="shared" si="6"/>
        <v>0</v>
      </c>
      <c r="G35" s="497">
        <f>SUM(E35:F35)</f>
        <v>1368</v>
      </c>
      <c r="H35" s="497"/>
      <c r="I35" s="468"/>
      <c r="J35" s="468"/>
      <c r="K35" s="468"/>
      <c r="L35" s="777"/>
      <c r="M35" s="469"/>
      <c r="O35" s="777"/>
      <c r="R35" s="777"/>
      <c r="V35" s="468"/>
      <c r="W35" s="468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H35" s="487"/>
      <c r="AI35" s="487"/>
      <c r="AJ35" s="487"/>
      <c r="AK35" s="487"/>
      <c r="AL35" s="487"/>
      <c r="AM35" s="487"/>
      <c r="AN35" s="487"/>
      <c r="AO35" s="487"/>
    </row>
    <row r="36" spans="1:41" ht="25.5" x14ac:dyDescent="0.2">
      <c r="A36" s="774" t="s">
        <v>60</v>
      </c>
      <c r="B36" s="766">
        <v>2225</v>
      </c>
      <c r="C36" s="767" t="s">
        <v>201</v>
      </c>
      <c r="D36" s="505"/>
      <c r="E36" s="438">
        <f>E35</f>
        <v>1368</v>
      </c>
      <c r="F36" s="1286">
        <f t="shared" ref="F36:G36" si="7">F35</f>
        <v>0</v>
      </c>
      <c r="G36" s="438">
        <f t="shared" si="7"/>
        <v>1368</v>
      </c>
      <c r="H36" s="497"/>
      <c r="I36" s="468"/>
      <c r="J36" s="468"/>
      <c r="K36" s="468"/>
      <c r="L36" s="777"/>
      <c r="M36" s="469"/>
      <c r="O36" s="777"/>
      <c r="R36" s="777"/>
      <c r="V36" s="468"/>
      <c r="W36" s="468"/>
      <c r="X36" s="487"/>
      <c r="Y36" s="487"/>
      <c r="Z36" s="487"/>
      <c r="AA36" s="487"/>
      <c r="AB36" s="487"/>
      <c r="AC36" s="487"/>
      <c r="AD36" s="487"/>
      <c r="AE36" s="487"/>
      <c r="AF36" s="487"/>
      <c r="AG36" s="487"/>
      <c r="AH36" s="487"/>
      <c r="AI36" s="487"/>
      <c r="AJ36" s="487"/>
      <c r="AK36" s="487"/>
      <c r="AL36" s="487"/>
      <c r="AM36" s="487"/>
      <c r="AN36" s="487"/>
      <c r="AO36" s="487"/>
    </row>
    <row r="37" spans="1:41" ht="7.15" customHeight="1" x14ac:dyDescent="0.2">
      <c r="A37" s="491"/>
      <c r="B37" s="519"/>
      <c r="C37" s="491"/>
      <c r="D37" s="492"/>
      <c r="E37" s="492"/>
      <c r="F37" s="1452"/>
      <c r="G37" s="492"/>
      <c r="H37" s="492"/>
      <c r="I37" s="468"/>
      <c r="J37" s="468"/>
      <c r="K37" s="468"/>
      <c r="L37" s="777"/>
      <c r="M37" s="469"/>
      <c r="O37" s="777"/>
      <c r="R37" s="777"/>
      <c r="V37" s="468"/>
      <c r="W37" s="468"/>
      <c r="X37" s="487"/>
      <c r="Y37" s="487"/>
      <c r="Z37" s="487"/>
      <c r="AA37" s="487"/>
      <c r="AB37" s="487"/>
      <c r="AC37" s="487"/>
      <c r="AD37" s="487"/>
      <c r="AE37" s="487"/>
      <c r="AF37" s="487"/>
      <c r="AG37" s="487"/>
      <c r="AH37" s="487"/>
      <c r="AI37" s="487"/>
      <c r="AJ37" s="487"/>
      <c r="AK37" s="487"/>
      <c r="AL37" s="487"/>
      <c r="AM37" s="487"/>
      <c r="AN37" s="487"/>
      <c r="AO37" s="487"/>
    </row>
    <row r="38" spans="1:41" ht="13.9" customHeight="1" x14ac:dyDescent="0.2">
      <c r="A38" s="1377" t="s">
        <v>64</v>
      </c>
      <c r="B38" s="733">
        <v>2235</v>
      </c>
      <c r="C38" s="734" t="s">
        <v>314</v>
      </c>
      <c r="D38" s="490"/>
      <c r="E38" s="490"/>
      <c r="F38" s="1363"/>
      <c r="G38" s="490"/>
      <c r="H38" s="490"/>
      <c r="I38" s="468"/>
      <c r="J38" s="468"/>
      <c r="K38" s="468"/>
      <c r="L38" s="777"/>
      <c r="M38" s="469"/>
      <c r="O38" s="777"/>
      <c r="R38" s="777"/>
      <c r="V38" s="468"/>
      <c r="W38" s="468"/>
      <c r="X38" s="487"/>
      <c r="Y38" s="487"/>
      <c r="Z38" s="487"/>
      <c r="AA38" s="487"/>
      <c r="AB38" s="487"/>
      <c r="AC38" s="487"/>
      <c r="AD38" s="487"/>
      <c r="AE38" s="487"/>
      <c r="AF38" s="487"/>
      <c r="AG38" s="487"/>
      <c r="AH38" s="487"/>
      <c r="AI38" s="487"/>
      <c r="AJ38" s="487"/>
      <c r="AK38" s="487"/>
      <c r="AL38" s="487"/>
      <c r="AM38" s="487"/>
      <c r="AN38" s="487"/>
      <c r="AO38" s="487"/>
    </row>
    <row r="39" spans="1:41" ht="13.9" customHeight="1" x14ac:dyDescent="0.2">
      <c r="A39" s="1377"/>
      <c r="B39" s="759">
        <v>2</v>
      </c>
      <c r="C39" s="736" t="s">
        <v>494</v>
      </c>
      <c r="D39" s="490"/>
      <c r="E39" s="490"/>
      <c r="F39" s="1363"/>
      <c r="G39" s="490"/>
      <c r="H39" s="490"/>
      <c r="I39" s="468"/>
      <c r="J39" s="468"/>
      <c r="K39" s="468"/>
      <c r="L39" s="777"/>
      <c r="M39" s="469"/>
      <c r="O39" s="777"/>
      <c r="R39" s="777"/>
      <c r="V39" s="468"/>
      <c r="W39" s="468"/>
      <c r="X39" s="487"/>
      <c r="Y39" s="487"/>
      <c r="Z39" s="487"/>
      <c r="AA39" s="487"/>
      <c r="AB39" s="487"/>
      <c r="AC39" s="487"/>
      <c r="AD39" s="487"/>
      <c r="AE39" s="487"/>
      <c r="AF39" s="487"/>
      <c r="AG39" s="487"/>
      <c r="AH39" s="487"/>
      <c r="AI39" s="487"/>
      <c r="AJ39" s="487"/>
      <c r="AK39" s="487"/>
      <c r="AL39" s="487"/>
      <c r="AM39" s="487"/>
      <c r="AN39" s="487"/>
      <c r="AO39" s="487"/>
    </row>
    <row r="40" spans="1:41" ht="13.9" customHeight="1" x14ac:dyDescent="0.2">
      <c r="A40" s="1377"/>
      <c r="B40" s="731">
        <v>2.0009999999999999</v>
      </c>
      <c r="C40" s="734" t="s">
        <v>39</v>
      </c>
      <c r="D40" s="490"/>
      <c r="E40" s="490"/>
      <c r="F40" s="1363"/>
      <c r="G40" s="490"/>
      <c r="H40" s="490"/>
      <c r="I40" s="468"/>
      <c r="J40" s="468"/>
      <c r="K40" s="468"/>
      <c r="L40" s="777"/>
      <c r="M40" s="469"/>
      <c r="O40" s="777"/>
      <c r="R40" s="777"/>
      <c r="V40" s="468"/>
      <c r="W40" s="468"/>
      <c r="X40" s="487"/>
      <c r="Y40" s="487"/>
      <c r="Z40" s="487"/>
      <c r="AA40" s="487"/>
      <c r="AB40" s="487"/>
      <c r="AC40" s="487"/>
      <c r="AD40" s="487"/>
      <c r="AE40" s="487"/>
      <c r="AF40" s="487"/>
      <c r="AG40" s="487"/>
      <c r="AH40" s="487"/>
      <c r="AI40" s="487"/>
      <c r="AJ40" s="487"/>
      <c r="AK40" s="487"/>
      <c r="AL40" s="487"/>
      <c r="AM40" s="487"/>
      <c r="AN40" s="487"/>
      <c r="AO40" s="487"/>
    </row>
    <row r="41" spans="1:41" ht="13.35" customHeight="1" x14ac:dyDescent="0.2">
      <c r="A41" s="1377"/>
      <c r="B41" s="737">
        <v>39</v>
      </c>
      <c r="C41" s="736" t="s">
        <v>495</v>
      </c>
      <c r="D41" s="490"/>
      <c r="E41" s="501"/>
      <c r="F41" s="1362"/>
      <c r="G41" s="501"/>
      <c r="H41" s="501"/>
      <c r="I41" s="468"/>
      <c r="J41" s="468"/>
      <c r="K41" s="468"/>
      <c r="L41" s="777"/>
      <c r="M41" s="469"/>
      <c r="O41" s="777"/>
      <c r="R41" s="777"/>
      <c r="V41" s="468"/>
      <c r="W41" s="468"/>
      <c r="X41" s="487"/>
      <c r="Y41" s="487"/>
      <c r="Z41" s="487"/>
      <c r="AA41" s="487"/>
      <c r="AB41" s="487"/>
      <c r="AC41" s="487"/>
      <c r="AD41" s="487"/>
      <c r="AE41" s="487"/>
      <c r="AF41" s="487"/>
      <c r="AG41" s="487"/>
      <c r="AH41" s="487"/>
      <c r="AI41" s="487"/>
      <c r="AJ41" s="487"/>
      <c r="AK41" s="487"/>
      <c r="AL41" s="487"/>
      <c r="AM41" s="487"/>
      <c r="AN41" s="487"/>
      <c r="AO41" s="487"/>
    </row>
    <row r="42" spans="1:41" ht="13.15" customHeight="1" x14ac:dyDescent="0.2">
      <c r="A42" s="1377"/>
      <c r="B42" s="737">
        <v>61</v>
      </c>
      <c r="C42" s="736" t="s">
        <v>496</v>
      </c>
      <c r="D42" s="490"/>
      <c r="E42" s="490"/>
      <c r="F42" s="1363"/>
      <c r="G42" s="490"/>
      <c r="H42" s="490"/>
      <c r="I42" s="468"/>
      <c r="J42" s="468"/>
      <c r="K42" s="468"/>
      <c r="L42" s="777"/>
      <c r="M42" s="469"/>
      <c r="O42" s="777"/>
      <c r="R42" s="777"/>
      <c r="V42" s="468"/>
      <c r="W42" s="468"/>
      <c r="X42" s="487"/>
      <c r="Y42" s="487"/>
      <c r="Z42" s="487"/>
      <c r="AA42" s="487"/>
      <c r="AB42" s="487"/>
      <c r="AC42" s="487"/>
      <c r="AD42" s="487"/>
      <c r="AE42" s="487"/>
      <c r="AF42" s="487"/>
      <c r="AG42" s="487"/>
      <c r="AH42" s="487"/>
      <c r="AI42" s="487"/>
      <c r="AJ42" s="487"/>
      <c r="AK42" s="487"/>
      <c r="AL42" s="487"/>
      <c r="AM42" s="487"/>
      <c r="AN42" s="487"/>
      <c r="AO42" s="487"/>
    </row>
    <row r="43" spans="1:41" ht="13.15" customHeight="1" x14ac:dyDescent="0.2">
      <c r="A43" s="1377"/>
      <c r="B43" s="508" t="s">
        <v>497</v>
      </c>
      <c r="C43" s="736" t="s">
        <v>114</v>
      </c>
      <c r="D43" s="444"/>
      <c r="E43" s="504">
        <v>1365</v>
      </c>
      <c r="F43" s="1280">
        <v>0</v>
      </c>
      <c r="G43" s="439">
        <f>SUM(E43:F43)</f>
        <v>1365</v>
      </c>
      <c r="H43" s="439" t="s">
        <v>622</v>
      </c>
      <c r="I43" s="108"/>
      <c r="J43" s="108"/>
      <c r="K43" s="108"/>
      <c r="L43" s="113"/>
      <c r="M43" s="113"/>
      <c r="N43" s="108"/>
      <c r="O43" s="108"/>
      <c r="P43" s="108"/>
      <c r="Q43" s="1942"/>
      <c r="R43" s="233"/>
      <c r="S43" s="108"/>
      <c r="T43" s="108"/>
      <c r="U43" s="108"/>
      <c r="V43" s="108"/>
      <c r="W43" s="108"/>
      <c r="X43" s="88"/>
      <c r="Y43" s="88"/>
      <c r="Z43" s="88"/>
      <c r="AA43" s="103"/>
      <c r="AB43" s="88"/>
      <c r="AC43" s="88"/>
      <c r="AD43" s="88"/>
      <c r="AE43" s="88"/>
      <c r="AF43" s="88"/>
      <c r="AG43" s="487"/>
      <c r="AH43" s="487"/>
      <c r="AI43" s="487"/>
      <c r="AJ43" s="487"/>
      <c r="AK43" s="487"/>
      <c r="AL43" s="487"/>
      <c r="AM43" s="487"/>
      <c r="AN43" s="487"/>
      <c r="AO43" s="487"/>
    </row>
    <row r="44" spans="1:41" ht="13.15" customHeight="1" x14ac:dyDescent="0.2">
      <c r="A44" s="1377" t="s">
        <v>60</v>
      </c>
      <c r="B44" s="737">
        <v>61</v>
      </c>
      <c r="C44" s="736" t="s">
        <v>496</v>
      </c>
      <c r="D44" s="503"/>
      <c r="E44" s="684">
        <f>SUM(E43:E43)</f>
        <v>1365</v>
      </c>
      <c r="F44" s="1422">
        <f>SUM(F43:F43)</f>
        <v>0</v>
      </c>
      <c r="G44" s="684">
        <f>SUM(G43:G43)</f>
        <v>1365</v>
      </c>
      <c r="H44" s="504"/>
      <c r="I44" s="468"/>
      <c r="J44" s="468"/>
      <c r="K44" s="468"/>
      <c r="L44" s="777"/>
      <c r="M44" s="469"/>
      <c r="O44" s="777"/>
      <c r="R44" s="777"/>
      <c r="V44" s="468"/>
      <c r="W44" s="468"/>
      <c r="X44" s="487"/>
      <c r="Y44" s="487"/>
      <c r="Z44" s="487"/>
      <c r="AA44" s="487"/>
      <c r="AB44" s="487"/>
      <c r="AC44" s="487"/>
      <c r="AD44" s="487"/>
      <c r="AE44" s="487"/>
      <c r="AF44" s="487"/>
      <c r="AG44" s="487"/>
      <c r="AH44" s="487"/>
      <c r="AI44" s="487"/>
      <c r="AJ44" s="487"/>
      <c r="AK44" s="487"/>
      <c r="AL44" s="487"/>
      <c r="AM44" s="487"/>
      <c r="AN44" s="487"/>
      <c r="AO44" s="487"/>
    </row>
    <row r="45" spans="1:41" ht="13.15" customHeight="1" x14ac:dyDescent="0.2">
      <c r="A45" s="1377" t="s">
        <v>60</v>
      </c>
      <c r="B45" s="737">
        <v>39</v>
      </c>
      <c r="C45" s="736" t="s">
        <v>495</v>
      </c>
      <c r="D45" s="504"/>
      <c r="E45" s="684">
        <f>E44</f>
        <v>1365</v>
      </c>
      <c r="F45" s="1422">
        <f t="shared" ref="F45:G45" si="8">F44</f>
        <v>0</v>
      </c>
      <c r="G45" s="684">
        <f t="shared" si="8"/>
        <v>1365</v>
      </c>
      <c r="H45" s="504"/>
      <c r="I45" s="468"/>
      <c r="J45" s="468"/>
      <c r="K45" s="468"/>
      <c r="L45" s="777"/>
      <c r="M45" s="469"/>
      <c r="O45" s="777"/>
      <c r="R45" s="777"/>
      <c r="V45" s="468"/>
      <c r="W45" s="468"/>
      <c r="X45" s="487"/>
      <c r="Y45" s="487"/>
      <c r="Z45" s="487"/>
      <c r="AA45" s="487"/>
      <c r="AB45" s="487"/>
      <c r="AC45" s="487"/>
      <c r="AD45" s="487"/>
      <c r="AE45" s="487"/>
      <c r="AF45" s="487"/>
      <c r="AG45" s="487"/>
      <c r="AH45" s="487"/>
      <c r="AI45" s="487"/>
      <c r="AJ45" s="487"/>
      <c r="AK45" s="487"/>
      <c r="AL45" s="487"/>
      <c r="AM45" s="487"/>
      <c r="AN45" s="487"/>
      <c r="AO45" s="487"/>
    </row>
    <row r="46" spans="1:41" ht="13.9" customHeight="1" x14ac:dyDescent="0.2">
      <c r="A46" s="1377" t="s">
        <v>60</v>
      </c>
      <c r="B46" s="731">
        <v>2.0009999999999999</v>
      </c>
      <c r="C46" s="734" t="s">
        <v>39</v>
      </c>
      <c r="D46" s="497"/>
      <c r="E46" s="438">
        <f t="shared" ref="E46:G46" si="9">E45</f>
        <v>1365</v>
      </c>
      <c r="F46" s="1286">
        <f t="shared" si="9"/>
        <v>0</v>
      </c>
      <c r="G46" s="863">
        <f t="shared" si="9"/>
        <v>1365</v>
      </c>
      <c r="H46" s="497"/>
      <c r="I46" s="468"/>
      <c r="J46" s="468"/>
      <c r="K46" s="468"/>
      <c r="L46" s="777"/>
      <c r="M46" s="469"/>
      <c r="O46" s="777"/>
      <c r="R46" s="777"/>
      <c r="V46" s="468"/>
      <c r="W46" s="468"/>
      <c r="X46" s="487"/>
      <c r="Y46" s="487"/>
      <c r="Z46" s="487"/>
      <c r="AA46" s="487"/>
      <c r="AB46" s="487"/>
      <c r="AC46" s="487"/>
      <c r="AD46" s="487"/>
      <c r="AE46" s="487"/>
      <c r="AF46" s="487"/>
      <c r="AG46" s="487"/>
      <c r="AH46" s="487"/>
      <c r="AI46" s="487"/>
      <c r="AJ46" s="487"/>
      <c r="AK46" s="487"/>
      <c r="AL46" s="487"/>
      <c r="AM46" s="487"/>
      <c r="AN46" s="487"/>
      <c r="AO46" s="487"/>
    </row>
    <row r="47" spans="1:41" x14ac:dyDescent="0.2">
      <c r="A47" s="1377"/>
      <c r="B47" s="731"/>
      <c r="C47" s="734"/>
      <c r="D47" s="497"/>
      <c r="E47" s="439"/>
      <c r="F47" s="1280"/>
      <c r="G47" s="497"/>
      <c r="H47" s="497"/>
      <c r="I47" s="468"/>
      <c r="J47" s="468"/>
      <c r="K47" s="468"/>
      <c r="L47" s="777"/>
      <c r="M47" s="469"/>
      <c r="O47" s="777"/>
      <c r="R47" s="777"/>
      <c r="V47" s="468"/>
      <c r="W47" s="468"/>
      <c r="X47" s="487"/>
      <c r="Y47" s="487"/>
      <c r="Z47" s="487"/>
      <c r="AA47" s="487"/>
      <c r="AB47" s="487"/>
      <c r="AC47" s="487"/>
      <c r="AD47" s="487"/>
      <c r="AE47" s="487"/>
      <c r="AF47" s="487"/>
      <c r="AG47" s="487"/>
      <c r="AH47" s="487"/>
      <c r="AI47" s="487"/>
      <c r="AJ47" s="487"/>
      <c r="AK47" s="487"/>
      <c r="AL47" s="487"/>
      <c r="AM47" s="487"/>
      <c r="AN47" s="487"/>
      <c r="AO47" s="487"/>
    </row>
    <row r="48" spans="1:41" ht="13.9" customHeight="1" x14ac:dyDescent="0.2">
      <c r="A48" s="1377"/>
      <c r="B48" s="731">
        <v>2.1019999999999999</v>
      </c>
      <c r="C48" s="734" t="s">
        <v>498</v>
      </c>
      <c r="D48" s="490"/>
      <c r="E48" s="501"/>
      <c r="F48" s="1363"/>
      <c r="G48" s="490"/>
      <c r="H48" s="490"/>
      <c r="I48" s="468"/>
      <c r="J48" s="468"/>
      <c r="K48" s="468"/>
      <c r="L48" s="777"/>
      <c r="M48" s="469"/>
      <c r="O48" s="777"/>
      <c r="R48" s="777"/>
      <c r="V48" s="468"/>
      <c r="W48" s="468"/>
      <c r="X48" s="487"/>
      <c r="Y48" s="487"/>
      <c r="Z48" s="487"/>
      <c r="AA48" s="487"/>
      <c r="AB48" s="487"/>
      <c r="AC48" s="487"/>
      <c r="AD48" s="487"/>
      <c r="AE48" s="487"/>
      <c r="AF48" s="487"/>
      <c r="AG48" s="487"/>
      <c r="AH48" s="487"/>
      <c r="AI48" s="487"/>
      <c r="AJ48" s="487"/>
      <c r="AK48" s="487"/>
      <c r="AL48" s="487"/>
      <c r="AM48" s="487"/>
      <c r="AN48" s="487"/>
      <c r="AO48" s="487"/>
    </row>
    <row r="49" spans="1:41" ht="14.1" customHeight="1" x14ac:dyDescent="0.2">
      <c r="A49" s="1377"/>
      <c r="B49" s="737">
        <v>63</v>
      </c>
      <c r="C49" s="736" t="s">
        <v>499</v>
      </c>
      <c r="D49" s="490"/>
      <c r="E49" s="490"/>
      <c r="F49" s="1363"/>
      <c r="G49" s="490"/>
      <c r="H49" s="490"/>
      <c r="I49" s="468"/>
      <c r="J49" s="468"/>
      <c r="K49" s="468"/>
      <c r="L49" s="777"/>
      <c r="M49" s="469"/>
      <c r="O49" s="777"/>
      <c r="R49" s="777"/>
      <c r="V49" s="468"/>
      <c r="W49" s="468"/>
      <c r="X49" s="487"/>
      <c r="Y49" s="487"/>
      <c r="Z49" s="487"/>
      <c r="AA49" s="487"/>
      <c r="AB49" s="487"/>
      <c r="AC49" s="487"/>
      <c r="AD49" s="487"/>
      <c r="AE49" s="487"/>
      <c r="AF49" s="487"/>
      <c r="AG49" s="487"/>
      <c r="AH49" s="487"/>
      <c r="AI49" s="487"/>
      <c r="AJ49" s="487"/>
      <c r="AK49" s="487"/>
      <c r="AL49" s="487"/>
      <c r="AM49" s="487"/>
      <c r="AN49" s="487"/>
      <c r="AO49" s="487"/>
    </row>
    <row r="50" spans="1:41" ht="14.1" customHeight="1" x14ac:dyDescent="0.2">
      <c r="A50" s="1377"/>
      <c r="B50" s="737">
        <v>63</v>
      </c>
      <c r="C50" s="736" t="s">
        <v>500</v>
      </c>
      <c r="D50" s="490"/>
      <c r="E50" s="490"/>
      <c r="F50" s="1363"/>
      <c r="G50" s="490"/>
      <c r="H50" s="490"/>
      <c r="I50" s="468"/>
      <c r="J50" s="468"/>
      <c r="K50" s="468"/>
      <c r="L50" s="777"/>
      <c r="M50" s="469"/>
      <c r="O50" s="777"/>
      <c r="R50" s="777"/>
      <c r="V50" s="468"/>
      <c r="W50" s="468"/>
      <c r="X50" s="487"/>
      <c r="Y50" s="487"/>
      <c r="Z50" s="487"/>
      <c r="AA50" s="487"/>
      <c r="AB50" s="487"/>
      <c r="AC50" s="487"/>
      <c r="AD50" s="487"/>
      <c r="AE50" s="487"/>
      <c r="AF50" s="487"/>
      <c r="AG50" s="487"/>
      <c r="AH50" s="487"/>
      <c r="AI50" s="487"/>
      <c r="AJ50" s="487"/>
      <c r="AK50" s="487"/>
      <c r="AL50" s="487"/>
      <c r="AM50" s="487"/>
      <c r="AN50" s="487"/>
      <c r="AO50" s="487"/>
    </row>
    <row r="51" spans="1:41" ht="14.1" customHeight="1" x14ac:dyDescent="0.2">
      <c r="A51" s="1377"/>
      <c r="B51" s="508" t="s">
        <v>501</v>
      </c>
      <c r="C51" s="736" t="s">
        <v>115</v>
      </c>
      <c r="D51" s="503"/>
      <c r="E51" s="516">
        <v>2460</v>
      </c>
      <c r="F51" s="1453">
        <v>0</v>
      </c>
      <c r="G51" s="516">
        <f>SUM(E51:F51)</f>
        <v>2460</v>
      </c>
      <c r="H51" s="503" t="s">
        <v>660</v>
      </c>
      <c r="I51" s="468"/>
      <c r="J51" s="468"/>
      <c r="K51" s="468"/>
      <c r="L51" s="777"/>
      <c r="M51" s="469"/>
      <c r="O51" s="777"/>
      <c r="R51" s="777"/>
      <c r="V51" s="468"/>
      <c r="W51" s="468"/>
      <c r="X51" s="487"/>
      <c r="Y51" s="487"/>
      <c r="Z51" s="487"/>
      <c r="AA51" s="494"/>
      <c r="AB51" s="487"/>
      <c r="AC51" s="487"/>
      <c r="AD51" s="487"/>
      <c r="AE51" s="487"/>
      <c r="AF51" s="487"/>
      <c r="AG51" s="487"/>
      <c r="AH51" s="487"/>
      <c r="AI51" s="487"/>
      <c r="AJ51" s="487"/>
      <c r="AK51" s="487"/>
      <c r="AL51" s="487"/>
      <c r="AM51" s="487"/>
      <c r="AN51" s="487"/>
      <c r="AO51" s="487"/>
    </row>
    <row r="52" spans="1:41" ht="14.1" customHeight="1" x14ac:dyDescent="0.2">
      <c r="A52" s="1377" t="s">
        <v>60</v>
      </c>
      <c r="B52" s="737">
        <v>63</v>
      </c>
      <c r="C52" s="736" t="s">
        <v>499</v>
      </c>
      <c r="D52" s="503"/>
      <c r="E52" s="516">
        <f t="shared" ref="E52:G52" si="10">E51</f>
        <v>2460</v>
      </c>
      <c r="F52" s="1453">
        <f t="shared" si="10"/>
        <v>0</v>
      </c>
      <c r="G52" s="516">
        <f t="shared" si="10"/>
        <v>2460</v>
      </c>
      <c r="H52" s="503"/>
      <c r="I52" s="468"/>
      <c r="J52" s="468"/>
      <c r="K52" s="468"/>
      <c r="L52" s="777"/>
      <c r="M52" s="469"/>
      <c r="O52" s="777"/>
      <c r="R52" s="777"/>
      <c r="V52" s="468"/>
      <c r="W52" s="468"/>
      <c r="X52" s="487"/>
      <c r="Y52" s="487"/>
      <c r="Z52" s="487"/>
      <c r="AA52" s="487"/>
      <c r="AB52" s="487"/>
      <c r="AC52" s="487"/>
      <c r="AD52" s="487"/>
      <c r="AE52" s="487"/>
      <c r="AF52" s="487"/>
      <c r="AG52" s="487"/>
      <c r="AH52" s="487"/>
      <c r="AI52" s="487"/>
      <c r="AJ52" s="487"/>
      <c r="AK52" s="487"/>
      <c r="AL52" s="487"/>
      <c r="AM52" s="487"/>
      <c r="AN52" s="487"/>
      <c r="AO52" s="487"/>
    </row>
    <row r="53" spans="1:41" ht="14.1" customHeight="1" x14ac:dyDescent="0.2">
      <c r="A53" s="1377" t="s">
        <v>60</v>
      </c>
      <c r="B53" s="731">
        <v>2.1019999999999999</v>
      </c>
      <c r="C53" s="734" t="s">
        <v>498</v>
      </c>
      <c r="D53" s="497"/>
      <c r="E53" s="863">
        <f>E52</f>
        <v>2460</v>
      </c>
      <c r="F53" s="1286">
        <f t="shared" ref="F53:G53" si="11">F52</f>
        <v>0</v>
      </c>
      <c r="G53" s="863">
        <f t="shared" si="11"/>
        <v>2460</v>
      </c>
      <c r="H53" s="497"/>
      <c r="I53" s="468"/>
      <c r="J53" s="468"/>
      <c r="K53" s="468"/>
      <c r="L53" s="777"/>
      <c r="M53" s="469"/>
      <c r="O53" s="777"/>
      <c r="R53" s="777"/>
      <c r="V53" s="468"/>
      <c r="W53" s="468"/>
      <c r="X53" s="487"/>
      <c r="Y53" s="487"/>
      <c r="Z53" s="487"/>
      <c r="AA53" s="487"/>
      <c r="AB53" s="487"/>
      <c r="AC53" s="487"/>
      <c r="AD53" s="487"/>
      <c r="AE53" s="487"/>
      <c r="AF53" s="487"/>
      <c r="AG53" s="487"/>
      <c r="AH53" s="487"/>
      <c r="AI53" s="487"/>
      <c r="AJ53" s="487"/>
      <c r="AK53" s="487"/>
      <c r="AL53" s="487"/>
      <c r="AM53" s="487"/>
      <c r="AN53" s="487"/>
      <c r="AO53" s="487"/>
    </row>
    <row r="54" spans="1:41" ht="13.9" customHeight="1" x14ac:dyDescent="0.2">
      <c r="A54" s="1377" t="s">
        <v>60</v>
      </c>
      <c r="B54" s="759">
        <v>2</v>
      </c>
      <c r="C54" s="736" t="s">
        <v>494</v>
      </c>
      <c r="D54" s="439"/>
      <c r="E54" s="438">
        <f>E53++E46</f>
        <v>3825</v>
      </c>
      <c r="F54" s="1286">
        <f t="shared" ref="F54:G54" si="12">F53++F46</f>
        <v>0</v>
      </c>
      <c r="G54" s="438">
        <f t="shared" si="12"/>
        <v>3825</v>
      </c>
      <c r="H54" s="439"/>
      <c r="I54" s="468"/>
      <c r="J54" s="468"/>
      <c r="K54" s="468"/>
      <c r="L54" s="777"/>
      <c r="M54" s="469"/>
      <c r="O54" s="777"/>
      <c r="R54" s="777"/>
      <c r="V54" s="468"/>
      <c r="W54" s="468"/>
      <c r="X54" s="487"/>
      <c r="Y54" s="487"/>
      <c r="Z54" s="487"/>
      <c r="AA54" s="487"/>
      <c r="AB54" s="487"/>
      <c r="AC54" s="487"/>
      <c r="AD54" s="487"/>
      <c r="AE54" s="487"/>
      <c r="AF54" s="487"/>
      <c r="AG54" s="487"/>
      <c r="AH54" s="487"/>
      <c r="AI54" s="487"/>
      <c r="AJ54" s="487"/>
      <c r="AK54" s="487"/>
      <c r="AL54" s="487"/>
      <c r="AM54" s="487"/>
      <c r="AN54" s="487"/>
      <c r="AO54" s="487"/>
    </row>
    <row r="55" spans="1:41" x14ac:dyDescent="0.2">
      <c r="A55" s="1377" t="s">
        <v>60</v>
      </c>
      <c r="B55" s="733">
        <v>2235</v>
      </c>
      <c r="C55" s="734" t="s">
        <v>314</v>
      </c>
      <c r="D55" s="497"/>
      <c r="E55" s="438">
        <f>E54</f>
        <v>3825</v>
      </c>
      <c r="F55" s="1286">
        <f t="shared" ref="F55:G55" si="13">F54</f>
        <v>0</v>
      </c>
      <c r="G55" s="438">
        <f t="shared" si="13"/>
        <v>3825</v>
      </c>
      <c r="H55" s="497"/>
      <c r="I55" s="468"/>
      <c r="J55" s="468"/>
      <c r="K55" s="468"/>
      <c r="L55" s="777"/>
      <c r="M55" s="469"/>
      <c r="O55" s="777"/>
      <c r="R55" s="777"/>
      <c r="V55" s="468"/>
      <c r="W55" s="468"/>
      <c r="X55" s="487"/>
      <c r="Y55" s="487"/>
      <c r="Z55" s="487"/>
      <c r="AA55" s="487"/>
      <c r="AB55" s="487"/>
      <c r="AC55" s="487"/>
      <c r="AD55" s="487"/>
      <c r="AE55" s="487"/>
      <c r="AF55" s="487"/>
      <c r="AG55" s="487"/>
      <c r="AH55" s="487"/>
      <c r="AI55" s="487"/>
      <c r="AJ55" s="487"/>
      <c r="AK55" s="487"/>
      <c r="AL55" s="487"/>
      <c r="AM55" s="487"/>
      <c r="AN55" s="487"/>
      <c r="AO55" s="487"/>
    </row>
    <row r="56" spans="1:41" ht="11.45" customHeight="1" x14ac:dyDescent="0.2">
      <c r="A56" s="1377"/>
      <c r="B56" s="737"/>
      <c r="C56" s="938"/>
      <c r="D56" s="497"/>
      <c r="E56" s="502"/>
      <c r="F56" s="1280"/>
      <c r="G56" s="497"/>
      <c r="H56" s="497"/>
      <c r="I56" s="468"/>
      <c r="J56" s="468"/>
      <c r="K56" s="468"/>
      <c r="L56" s="777"/>
      <c r="M56" s="469"/>
      <c r="O56" s="777"/>
      <c r="R56" s="777"/>
      <c r="V56" s="468"/>
      <c r="W56" s="468"/>
      <c r="X56" s="487"/>
      <c r="Y56" s="487"/>
      <c r="Z56" s="487"/>
      <c r="AA56" s="487"/>
      <c r="AB56" s="487"/>
      <c r="AC56" s="487"/>
      <c r="AD56" s="487"/>
      <c r="AE56" s="487"/>
      <c r="AF56" s="487"/>
      <c r="AG56" s="487"/>
      <c r="AH56" s="487"/>
      <c r="AI56" s="487"/>
      <c r="AJ56" s="487"/>
      <c r="AK56" s="487"/>
      <c r="AL56" s="487"/>
      <c r="AM56" s="487"/>
      <c r="AN56" s="487"/>
      <c r="AO56" s="487"/>
    </row>
    <row r="57" spans="1:41" ht="13.9" customHeight="1" x14ac:dyDescent="0.2">
      <c r="A57" s="1377" t="s">
        <v>64</v>
      </c>
      <c r="B57" s="733">
        <v>2515</v>
      </c>
      <c r="C57" s="734" t="s">
        <v>193</v>
      </c>
      <c r="D57" s="497"/>
      <c r="E57" s="497"/>
      <c r="F57" s="1280"/>
      <c r="G57" s="497"/>
      <c r="H57" s="497"/>
      <c r="I57" s="468"/>
      <c r="J57" s="468"/>
      <c r="K57" s="468"/>
      <c r="L57" s="777"/>
      <c r="M57" s="469"/>
      <c r="O57" s="777"/>
      <c r="R57" s="777"/>
      <c r="V57" s="468"/>
      <c r="W57" s="468"/>
      <c r="X57" s="487"/>
      <c r="Y57" s="487"/>
      <c r="Z57" s="487"/>
      <c r="AA57" s="487"/>
      <c r="AB57" s="487"/>
      <c r="AC57" s="487"/>
      <c r="AD57" s="487"/>
      <c r="AE57" s="487"/>
      <c r="AF57" s="487"/>
      <c r="AG57" s="487"/>
      <c r="AH57" s="487"/>
      <c r="AI57" s="487"/>
      <c r="AJ57" s="487"/>
      <c r="AK57" s="487"/>
      <c r="AL57" s="487"/>
      <c r="AM57" s="487"/>
      <c r="AN57" s="487"/>
      <c r="AO57" s="487"/>
    </row>
    <row r="58" spans="1:41" ht="13.9" customHeight="1" x14ac:dyDescent="0.2">
      <c r="A58" s="1377"/>
      <c r="B58" s="731">
        <v>0.79600000000000004</v>
      </c>
      <c r="C58" s="734" t="s">
        <v>491</v>
      </c>
      <c r="D58" s="497"/>
      <c r="E58" s="497"/>
      <c r="F58" s="1280"/>
      <c r="G58" s="497"/>
      <c r="H58" s="497"/>
      <c r="I58" s="468"/>
      <c r="J58" s="468"/>
      <c r="K58" s="468"/>
      <c r="L58" s="777"/>
      <c r="M58" s="469"/>
      <c r="O58" s="777"/>
      <c r="R58" s="777"/>
      <c r="V58" s="468"/>
      <c r="W58" s="468"/>
      <c r="X58" s="487"/>
      <c r="Y58" s="487"/>
      <c r="Z58" s="487"/>
      <c r="AA58" s="487"/>
      <c r="AB58" s="487"/>
      <c r="AC58" s="487"/>
      <c r="AD58" s="487"/>
      <c r="AE58" s="487"/>
      <c r="AF58" s="487"/>
      <c r="AG58" s="487"/>
      <c r="AH58" s="487"/>
      <c r="AI58" s="487"/>
      <c r="AJ58" s="487"/>
      <c r="AK58" s="487"/>
      <c r="AL58" s="487"/>
      <c r="AM58" s="487"/>
      <c r="AN58" s="487"/>
      <c r="AO58" s="487"/>
    </row>
    <row r="59" spans="1:41" ht="13.9" customHeight="1" x14ac:dyDescent="0.2">
      <c r="A59" s="1377"/>
      <c r="B59" s="508" t="s">
        <v>161</v>
      </c>
      <c r="C59" s="736" t="s">
        <v>115</v>
      </c>
      <c r="D59" s="444"/>
      <c r="E59" s="451">
        <v>24628</v>
      </c>
      <c r="F59" s="1444">
        <v>0</v>
      </c>
      <c r="G59" s="451">
        <f>SUM(E59:F59)</f>
        <v>24628</v>
      </c>
      <c r="H59" s="444" t="s">
        <v>620</v>
      </c>
      <c r="I59" s="468"/>
      <c r="J59" s="468"/>
      <c r="K59" s="468"/>
      <c r="L59" s="777"/>
      <c r="M59" s="469"/>
      <c r="O59" s="777"/>
      <c r="R59" s="777"/>
      <c r="V59" s="468"/>
      <c r="W59" s="468"/>
      <c r="X59" s="487"/>
      <c r="Y59" s="487"/>
      <c r="Z59" s="487"/>
      <c r="AA59" s="494"/>
      <c r="AB59" s="487"/>
      <c r="AC59" s="487"/>
      <c r="AD59" s="487"/>
      <c r="AE59" s="487"/>
      <c r="AF59" s="487"/>
      <c r="AG59" s="487"/>
      <c r="AH59" s="487"/>
      <c r="AI59" s="487"/>
      <c r="AJ59" s="487"/>
      <c r="AK59" s="487"/>
      <c r="AL59" s="487"/>
      <c r="AM59" s="487"/>
      <c r="AN59" s="487"/>
      <c r="AO59" s="487"/>
    </row>
    <row r="60" spans="1:41" ht="13.9" customHeight="1" x14ac:dyDescent="0.2">
      <c r="A60" s="1377" t="s">
        <v>60</v>
      </c>
      <c r="B60" s="731">
        <v>0.79600000000000004</v>
      </c>
      <c r="C60" s="734" t="s">
        <v>491</v>
      </c>
      <c r="D60" s="444"/>
      <c r="E60" s="451">
        <f t="shared" ref="E60:G60" si="14">E59</f>
        <v>24628</v>
      </c>
      <c r="F60" s="1444">
        <f t="shared" si="14"/>
        <v>0</v>
      </c>
      <c r="G60" s="451">
        <f t="shared" si="14"/>
        <v>24628</v>
      </c>
      <c r="H60" s="444"/>
      <c r="I60" s="468"/>
      <c r="J60" s="468"/>
      <c r="K60" s="468"/>
      <c r="L60" s="777"/>
      <c r="M60" s="469"/>
      <c r="O60" s="777"/>
      <c r="R60" s="777"/>
      <c r="V60" s="468"/>
      <c r="W60" s="468"/>
      <c r="X60" s="487"/>
      <c r="Y60" s="487"/>
      <c r="Z60" s="487"/>
      <c r="AA60" s="494"/>
      <c r="AB60" s="487"/>
      <c r="AC60" s="487"/>
      <c r="AD60" s="487"/>
      <c r="AE60" s="487"/>
      <c r="AF60" s="487"/>
      <c r="AG60" s="487"/>
      <c r="AH60" s="487"/>
      <c r="AI60" s="487"/>
      <c r="AJ60" s="487"/>
      <c r="AK60" s="487"/>
      <c r="AL60" s="487"/>
      <c r="AM60" s="487"/>
      <c r="AN60" s="487"/>
      <c r="AO60" s="487"/>
    </row>
    <row r="61" spans="1:41" ht="13.9" customHeight="1" x14ac:dyDescent="0.2">
      <c r="A61" s="1377" t="s">
        <v>60</v>
      </c>
      <c r="B61" s="733">
        <v>2515</v>
      </c>
      <c r="C61" s="734" t="s">
        <v>193</v>
      </c>
      <c r="D61" s="444"/>
      <c r="E61" s="438">
        <f t="shared" ref="E61:F61" si="15">SUM(E58:E59)</f>
        <v>24628</v>
      </c>
      <c r="F61" s="1286">
        <f t="shared" si="15"/>
        <v>0</v>
      </c>
      <c r="G61" s="438">
        <f>SUM(E61:F61)</f>
        <v>24628</v>
      </c>
      <c r="H61" s="444"/>
      <c r="I61" s="468"/>
      <c r="J61" s="468"/>
      <c r="K61" s="468"/>
      <c r="L61" s="777"/>
      <c r="M61" s="469"/>
      <c r="O61" s="777"/>
      <c r="R61" s="777"/>
      <c r="V61" s="468"/>
      <c r="W61" s="468"/>
      <c r="X61" s="487"/>
      <c r="Y61" s="487"/>
      <c r="Z61" s="487"/>
      <c r="AA61" s="487"/>
      <c r="AB61" s="487"/>
      <c r="AC61" s="487"/>
      <c r="AD61" s="487"/>
      <c r="AE61" s="487"/>
      <c r="AF61" s="487"/>
      <c r="AG61" s="487"/>
      <c r="AH61" s="487"/>
      <c r="AI61" s="487"/>
      <c r="AJ61" s="487"/>
      <c r="AK61" s="487"/>
      <c r="AL61" s="487"/>
      <c r="AM61" s="487"/>
      <c r="AN61" s="487"/>
      <c r="AO61" s="487"/>
    </row>
    <row r="62" spans="1:41" ht="13.9" customHeight="1" x14ac:dyDescent="0.2">
      <c r="A62" s="1377"/>
      <c r="B62" s="733"/>
      <c r="C62" s="734"/>
      <c r="D62" s="444"/>
      <c r="E62" s="445"/>
      <c r="F62" s="1454"/>
      <c r="G62" s="445"/>
      <c r="H62" s="444"/>
      <c r="I62" s="468"/>
      <c r="J62" s="468"/>
      <c r="K62" s="468"/>
      <c r="L62" s="777"/>
      <c r="M62" s="469"/>
      <c r="O62" s="777"/>
      <c r="R62" s="777"/>
      <c r="V62" s="468"/>
      <c r="W62" s="468"/>
      <c r="X62" s="487"/>
      <c r="Y62" s="487"/>
      <c r="Z62" s="487"/>
      <c r="AA62" s="487"/>
      <c r="AB62" s="487"/>
      <c r="AC62" s="487"/>
      <c r="AD62" s="487"/>
      <c r="AE62" s="487"/>
      <c r="AF62" s="487"/>
      <c r="AG62" s="487"/>
      <c r="AH62" s="487"/>
      <c r="AI62" s="487"/>
      <c r="AJ62" s="487"/>
      <c r="AK62" s="487"/>
      <c r="AL62" s="487"/>
      <c r="AM62" s="487"/>
      <c r="AN62" s="487"/>
      <c r="AO62" s="487"/>
    </row>
    <row r="63" spans="1:41" ht="13.9" customHeight="1" x14ac:dyDescent="0.2">
      <c r="A63" s="1639" t="s">
        <v>823</v>
      </c>
      <c r="B63" s="733">
        <v>2851</v>
      </c>
      <c r="C63" s="734" t="s">
        <v>85</v>
      </c>
      <c r="D63" s="444"/>
      <c r="E63" s="439"/>
      <c r="F63" s="1280"/>
      <c r="G63" s="439"/>
      <c r="H63" s="444"/>
      <c r="I63" s="468"/>
      <c r="J63" s="468"/>
      <c r="K63" s="468"/>
      <c r="L63" s="777"/>
      <c r="M63" s="469"/>
      <c r="O63" s="777"/>
      <c r="R63" s="777"/>
      <c r="V63" s="468"/>
      <c r="W63" s="468"/>
      <c r="X63" s="487"/>
      <c r="Y63" s="487"/>
      <c r="Z63" s="487"/>
      <c r="AA63" s="487"/>
      <c r="AB63" s="487"/>
      <c r="AC63" s="487"/>
      <c r="AD63" s="487"/>
      <c r="AE63" s="487"/>
      <c r="AF63" s="487"/>
      <c r="AG63" s="487"/>
      <c r="AH63" s="487"/>
      <c r="AI63" s="487"/>
      <c r="AJ63" s="487"/>
      <c r="AK63" s="487"/>
      <c r="AL63" s="487"/>
      <c r="AM63" s="487"/>
      <c r="AN63" s="487"/>
      <c r="AO63" s="487"/>
    </row>
    <row r="64" spans="1:41" ht="13.9" customHeight="1" x14ac:dyDescent="0.2">
      <c r="A64" s="1377"/>
      <c r="B64" s="731">
        <v>0.11</v>
      </c>
      <c r="C64" s="734" t="s">
        <v>723</v>
      </c>
      <c r="D64" s="444"/>
      <c r="E64" s="439"/>
      <c r="F64" s="1280"/>
      <c r="G64" s="439"/>
      <c r="H64" s="444"/>
      <c r="I64" s="468"/>
      <c r="J64" s="468"/>
      <c r="K64" s="468"/>
      <c r="L64" s="777"/>
      <c r="M64" s="469"/>
      <c r="O64" s="777"/>
      <c r="R64" s="777"/>
      <c r="V64" s="468"/>
      <c r="W64" s="468"/>
      <c r="X64" s="487"/>
      <c r="Y64" s="487"/>
      <c r="Z64" s="487"/>
      <c r="AA64" s="487"/>
      <c r="AB64" s="487"/>
      <c r="AC64" s="487"/>
      <c r="AD64" s="487"/>
      <c r="AE64" s="487"/>
      <c r="AF64" s="487"/>
      <c r="AG64" s="487"/>
      <c r="AH64" s="487"/>
      <c r="AI64" s="487"/>
      <c r="AJ64" s="487"/>
      <c r="AK64" s="487"/>
      <c r="AL64" s="487"/>
      <c r="AM64" s="487"/>
      <c r="AN64" s="487"/>
      <c r="AO64" s="487"/>
    </row>
    <row r="65" spans="1:41" ht="13.9" customHeight="1" x14ac:dyDescent="0.2">
      <c r="A65" s="1377"/>
      <c r="B65" s="733"/>
      <c r="C65" s="734" t="s">
        <v>724</v>
      </c>
      <c r="D65" s="444"/>
      <c r="E65" s="439"/>
      <c r="F65" s="1280"/>
      <c r="G65" s="439"/>
      <c r="H65" s="444"/>
      <c r="I65" s="468"/>
      <c r="J65" s="468"/>
      <c r="K65" s="468"/>
      <c r="L65" s="777"/>
      <c r="M65" s="469"/>
      <c r="O65" s="777"/>
      <c r="R65" s="777"/>
      <c r="V65" s="468"/>
      <c r="W65" s="468"/>
      <c r="X65" s="487"/>
      <c r="Y65" s="487"/>
      <c r="Z65" s="487"/>
      <c r="AA65" s="487"/>
      <c r="AB65" s="487"/>
      <c r="AC65" s="487"/>
      <c r="AD65" s="487"/>
      <c r="AE65" s="487"/>
      <c r="AF65" s="487"/>
      <c r="AG65" s="487"/>
      <c r="AH65" s="487"/>
      <c r="AI65" s="487"/>
      <c r="AJ65" s="487"/>
      <c r="AK65" s="487"/>
      <c r="AL65" s="487"/>
      <c r="AM65" s="487"/>
      <c r="AN65" s="487"/>
      <c r="AO65" s="487"/>
    </row>
    <row r="66" spans="1:41" ht="25.5" x14ac:dyDescent="0.2">
      <c r="A66" s="1377"/>
      <c r="B66" s="737">
        <v>69</v>
      </c>
      <c r="C66" s="736" t="s">
        <v>725</v>
      </c>
      <c r="D66" s="444"/>
      <c r="E66" s="439"/>
      <c r="F66" s="1280"/>
      <c r="G66" s="439"/>
      <c r="H66" s="444"/>
      <c r="I66" s="468"/>
      <c r="J66" s="468"/>
      <c r="K66" s="468"/>
      <c r="L66" s="777"/>
      <c r="M66" s="469"/>
      <c r="O66" s="777"/>
      <c r="R66" s="777"/>
      <c r="V66" s="468"/>
      <c r="W66" s="468"/>
      <c r="X66" s="487"/>
      <c r="Y66" s="487"/>
      <c r="Z66" s="487"/>
      <c r="AA66" s="487"/>
      <c r="AB66" s="487"/>
      <c r="AC66" s="487"/>
      <c r="AD66" s="487"/>
      <c r="AE66" s="487"/>
      <c r="AF66" s="487"/>
      <c r="AG66" s="487"/>
      <c r="AH66" s="487"/>
      <c r="AI66" s="487"/>
      <c r="AJ66" s="487"/>
      <c r="AK66" s="487"/>
      <c r="AL66" s="487"/>
      <c r="AM66" s="487"/>
      <c r="AN66" s="487"/>
      <c r="AO66" s="487"/>
    </row>
    <row r="67" spans="1:41" s="88" customFormat="1" ht="13.9" customHeight="1" x14ac:dyDescent="0.2">
      <c r="A67" s="1930"/>
      <c r="B67" s="90" t="s">
        <v>334</v>
      </c>
      <c r="C67" s="1931" t="s">
        <v>726</v>
      </c>
      <c r="D67" s="382"/>
      <c r="E67" s="380">
        <v>3000</v>
      </c>
      <c r="F67" s="1334">
        <v>0</v>
      </c>
      <c r="G67" s="380">
        <f>E67</f>
        <v>3000</v>
      </c>
      <c r="H67" s="382" t="s">
        <v>663</v>
      </c>
      <c r="I67" s="108"/>
      <c r="J67" s="108"/>
      <c r="K67" s="108"/>
      <c r="L67" s="108"/>
      <c r="M67" s="108"/>
      <c r="N67" s="108"/>
      <c r="O67" s="113"/>
      <c r="P67" s="108"/>
      <c r="Q67" s="113"/>
      <c r="R67" s="113"/>
      <c r="S67" s="108"/>
      <c r="T67" s="108"/>
      <c r="U67" s="108"/>
      <c r="V67" s="108"/>
      <c r="W67" s="108"/>
    </row>
    <row r="68" spans="1:41" ht="13.9" customHeight="1" x14ac:dyDescent="0.2">
      <c r="A68" s="1377" t="s">
        <v>60</v>
      </c>
      <c r="B68" s="733">
        <v>2851</v>
      </c>
      <c r="C68" s="734" t="s">
        <v>85</v>
      </c>
      <c r="D68" s="452"/>
      <c r="E68" s="438">
        <f>E67</f>
        <v>3000</v>
      </c>
      <c r="F68" s="1286">
        <f t="shared" ref="F68:G68" si="16">F67</f>
        <v>0</v>
      </c>
      <c r="G68" s="438">
        <f t="shared" si="16"/>
        <v>3000</v>
      </c>
      <c r="H68" s="444"/>
      <c r="I68" s="468"/>
      <c r="J68" s="468"/>
      <c r="K68" s="468"/>
      <c r="L68" s="777"/>
      <c r="M68" s="469"/>
      <c r="O68" s="777"/>
      <c r="R68" s="777"/>
      <c r="V68" s="468"/>
      <c r="W68" s="468"/>
      <c r="X68" s="487"/>
      <c r="Y68" s="487"/>
      <c r="Z68" s="487"/>
      <c r="AA68" s="487"/>
      <c r="AB68" s="487"/>
      <c r="AC68" s="487"/>
      <c r="AD68" s="487"/>
      <c r="AE68" s="487"/>
      <c r="AF68" s="487"/>
      <c r="AG68" s="487"/>
      <c r="AH68" s="487"/>
      <c r="AI68" s="487"/>
      <c r="AJ68" s="487"/>
      <c r="AK68" s="487"/>
      <c r="AL68" s="487"/>
      <c r="AM68" s="487"/>
      <c r="AN68" s="487"/>
      <c r="AO68" s="487"/>
    </row>
    <row r="69" spans="1:41" ht="13.9" customHeight="1" x14ac:dyDescent="0.2">
      <c r="A69" s="778" t="s">
        <v>60</v>
      </c>
      <c r="B69" s="779"/>
      <c r="C69" s="765" t="s">
        <v>63</v>
      </c>
      <c r="D69" s="863"/>
      <c r="E69" s="438">
        <f>E61+E55+E36+E26+E68</f>
        <v>40563</v>
      </c>
      <c r="F69" s="1286">
        <f t="shared" ref="F69:G69" si="17">F61+F55+F36+F26+F68</f>
        <v>0</v>
      </c>
      <c r="G69" s="438">
        <f t="shared" si="17"/>
        <v>40563</v>
      </c>
      <c r="H69" s="497"/>
      <c r="I69" s="468"/>
      <c r="J69" s="468"/>
      <c r="K69" s="468"/>
      <c r="L69" s="777"/>
      <c r="M69" s="469"/>
      <c r="O69" s="777"/>
      <c r="R69" s="777"/>
      <c r="V69" s="468"/>
      <c r="W69" s="468"/>
      <c r="X69" s="487"/>
      <c r="Y69" s="487"/>
      <c r="Z69" s="487"/>
      <c r="AA69" s="487"/>
      <c r="AB69" s="487"/>
      <c r="AC69" s="487"/>
      <c r="AD69" s="487"/>
      <c r="AE69" s="487"/>
      <c r="AF69" s="487"/>
      <c r="AG69" s="487"/>
      <c r="AH69" s="487"/>
      <c r="AI69" s="487"/>
      <c r="AJ69" s="487"/>
      <c r="AK69" s="487"/>
      <c r="AL69" s="487"/>
      <c r="AM69" s="487"/>
      <c r="AN69" s="487"/>
      <c r="AO69" s="487"/>
    </row>
    <row r="70" spans="1:41" ht="8.1" customHeight="1" x14ac:dyDescent="0.2">
      <c r="C70" s="969"/>
      <c r="D70" s="501"/>
      <c r="E70" s="501"/>
      <c r="F70" s="1362"/>
      <c r="G70" s="501"/>
      <c r="H70" s="501"/>
      <c r="I70" s="468"/>
      <c r="J70" s="468"/>
      <c r="K70" s="468"/>
      <c r="L70" s="777"/>
      <c r="M70" s="469"/>
      <c r="O70" s="777"/>
      <c r="R70" s="777"/>
      <c r="V70" s="468"/>
      <c r="W70" s="468"/>
      <c r="X70" s="487"/>
      <c r="Y70" s="487"/>
      <c r="Z70" s="487"/>
      <c r="AA70" s="487"/>
      <c r="AB70" s="487"/>
      <c r="AC70" s="487"/>
      <c r="AD70" s="487"/>
      <c r="AE70" s="487"/>
      <c r="AF70" s="487"/>
      <c r="AG70" s="487"/>
      <c r="AH70" s="487"/>
      <c r="AI70" s="487"/>
      <c r="AJ70" s="487"/>
      <c r="AK70" s="487"/>
      <c r="AL70" s="487"/>
      <c r="AM70" s="487"/>
      <c r="AN70" s="487"/>
      <c r="AO70" s="487"/>
    </row>
    <row r="71" spans="1:41" ht="13.9" customHeight="1" x14ac:dyDescent="0.2">
      <c r="C71" s="741" t="s">
        <v>15</v>
      </c>
      <c r="D71" s="490"/>
      <c r="E71" s="490"/>
      <c r="F71" s="1363"/>
      <c r="G71" s="490"/>
      <c r="H71" s="490"/>
      <c r="I71" s="468"/>
      <c r="J71" s="468"/>
      <c r="K71" s="468"/>
      <c r="L71" s="777"/>
      <c r="M71" s="469"/>
      <c r="O71" s="777"/>
      <c r="R71" s="777"/>
      <c r="V71" s="468"/>
      <c r="W71" s="468"/>
      <c r="X71" s="487"/>
      <c r="Y71" s="487"/>
      <c r="Z71" s="487"/>
      <c r="AA71" s="487"/>
      <c r="AB71" s="487"/>
      <c r="AC71" s="487"/>
      <c r="AD71" s="487"/>
      <c r="AE71" s="487"/>
      <c r="AF71" s="487"/>
      <c r="AG71" s="487"/>
      <c r="AH71" s="487"/>
      <c r="AI71" s="487"/>
      <c r="AJ71" s="487"/>
      <c r="AK71" s="487"/>
      <c r="AL71" s="487"/>
      <c r="AM71" s="487"/>
      <c r="AN71" s="487"/>
      <c r="AO71" s="487"/>
    </row>
    <row r="72" spans="1:41" ht="13.9" customHeight="1" x14ac:dyDescent="0.2">
      <c r="A72" s="1387" t="s">
        <v>64</v>
      </c>
      <c r="B72" s="869">
        <v>4059</v>
      </c>
      <c r="C72" s="865" t="s">
        <v>271</v>
      </c>
      <c r="D72" s="490"/>
      <c r="E72" s="490"/>
      <c r="F72" s="1363"/>
      <c r="G72" s="490"/>
      <c r="H72" s="490"/>
      <c r="I72" s="468"/>
      <c r="J72" s="468"/>
      <c r="K72" s="468"/>
      <c r="L72" s="777"/>
      <c r="M72" s="469"/>
      <c r="O72" s="777"/>
      <c r="R72" s="777"/>
      <c r="V72" s="468"/>
      <c r="W72" s="468"/>
      <c r="X72" s="487"/>
      <c r="Y72" s="487"/>
      <c r="Z72" s="487"/>
      <c r="AA72" s="487"/>
      <c r="AB72" s="487"/>
      <c r="AC72" s="487"/>
      <c r="AD72" s="487"/>
      <c r="AE72" s="487"/>
      <c r="AF72" s="487"/>
      <c r="AG72" s="487"/>
      <c r="AH72" s="487"/>
      <c r="AI72" s="487"/>
      <c r="AJ72" s="487"/>
      <c r="AK72" s="487"/>
      <c r="AL72" s="487"/>
      <c r="AM72" s="487"/>
      <c r="AN72" s="487"/>
      <c r="AO72" s="487"/>
    </row>
    <row r="73" spans="1:41" ht="13.9" customHeight="1" x14ac:dyDescent="0.2">
      <c r="A73" s="1377"/>
      <c r="B73" s="737">
        <v>80</v>
      </c>
      <c r="C73" s="736" t="s">
        <v>52</v>
      </c>
      <c r="D73" s="490"/>
      <c r="E73" s="490"/>
      <c r="F73" s="1363"/>
      <c r="G73" s="490"/>
      <c r="H73" s="490"/>
      <c r="I73" s="468"/>
      <c r="J73" s="468"/>
      <c r="K73" s="468"/>
      <c r="L73" s="777"/>
      <c r="M73" s="469"/>
      <c r="O73" s="777"/>
      <c r="R73" s="777"/>
      <c r="V73" s="468"/>
      <c r="W73" s="468"/>
      <c r="X73" s="487"/>
      <c r="Y73" s="487"/>
      <c r="Z73" s="487"/>
      <c r="AA73" s="487"/>
      <c r="AB73" s="487"/>
      <c r="AC73" s="487"/>
      <c r="AD73" s="487"/>
      <c r="AE73" s="487"/>
      <c r="AF73" s="487"/>
      <c r="AG73" s="487"/>
      <c r="AH73" s="487"/>
      <c r="AI73" s="487"/>
      <c r="AJ73" s="487"/>
      <c r="AK73" s="487"/>
      <c r="AL73" s="487"/>
      <c r="AM73" s="487"/>
      <c r="AN73" s="487"/>
      <c r="AO73" s="487"/>
    </row>
    <row r="74" spans="1:41" ht="25.5" customHeight="1" x14ac:dyDescent="0.2">
      <c r="A74" s="1377"/>
      <c r="B74" s="731">
        <v>80.789000000000001</v>
      </c>
      <c r="C74" s="734" t="s">
        <v>490</v>
      </c>
      <c r="D74" s="490"/>
      <c r="E74" s="490"/>
      <c r="F74" s="1363"/>
      <c r="G74" s="490"/>
      <c r="H74" s="490"/>
      <c r="I74" s="468"/>
      <c r="J74" s="468"/>
      <c r="K74" s="468"/>
      <c r="L74" s="777"/>
      <c r="M74" s="469"/>
      <c r="O74" s="777"/>
      <c r="R74" s="777"/>
      <c r="V74" s="468"/>
      <c r="W74" s="468"/>
      <c r="X74" s="487"/>
      <c r="Y74" s="487"/>
      <c r="Z74" s="487"/>
      <c r="AA74" s="487"/>
      <c r="AB74" s="487"/>
      <c r="AC74" s="487"/>
      <c r="AD74" s="487"/>
      <c r="AE74" s="487"/>
      <c r="AF74" s="487"/>
      <c r="AG74" s="487"/>
      <c r="AH74" s="487"/>
      <c r="AI74" s="487"/>
      <c r="AJ74" s="487"/>
      <c r="AK74" s="487"/>
      <c r="AL74" s="487"/>
      <c r="AM74" s="487"/>
      <c r="AN74" s="487"/>
      <c r="AO74" s="487"/>
    </row>
    <row r="75" spans="1:41" ht="13.9" customHeight="1" x14ac:dyDescent="0.2">
      <c r="A75" s="1377"/>
      <c r="B75" s="508" t="s">
        <v>394</v>
      </c>
      <c r="C75" s="736" t="s">
        <v>503</v>
      </c>
      <c r="D75" s="503"/>
      <c r="E75" s="516">
        <v>17234</v>
      </c>
      <c r="F75" s="1453">
        <v>0</v>
      </c>
      <c r="G75" s="516">
        <f>SUM(E75:F75)</f>
        <v>17234</v>
      </c>
      <c r="H75" s="503"/>
      <c r="I75" s="468"/>
      <c r="J75" s="468"/>
      <c r="K75" s="468"/>
      <c r="L75" s="777"/>
      <c r="M75" s="469"/>
      <c r="O75" s="777"/>
      <c r="R75" s="777"/>
      <c r="V75" s="468"/>
      <c r="W75" s="468"/>
      <c r="X75" s="487"/>
      <c r="Y75" s="487"/>
      <c r="Z75" s="487"/>
      <c r="AA75" s="487"/>
      <c r="AB75" s="487"/>
      <c r="AC75" s="487"/>
      <c r="AD75" s="487"/>
      <c r="AE75" s="487"/>
      <c r="AF75" s="487"/>
      <c r="AG75" s="487"/>
      <c r="AH75" s="487"/>
      <c r="AI75" s="487"/>
      <c r="AJ75" s="487"/>
      <c r="AK75" s="487"/>
      <c r="AL75" s="487"/>
      <c r="AM75" s="487"/>
      <c r="AN75" s="487"/>
      <c r="AO75" s="487"/>
    </row>
    <row r="76" spans="1:41" ht="25.5" x14ac:dyDescent="0.2">
      <c r="A76" s="1379" t="s">
        <v>60</v>
      </c>
      <c r="B76" s="731">
        <v>80.789000000000001</v>
      </c>
      <c r="C76" s="734" t="s">
        <v>490</v>
      </c>
      <c r="D76" s="503"/>
      <c r="E76" s="516">
        <f t="shared" ref="E76:G76" si="18">E75</f>
        <v>17234</v>
      </c>
      <c r="F76" s="1453">
        <f t="shared" si="18"/>
        <v>0</v>
      </c>
      <c r="G76" s="516">
        <f t="shared" si="18"/>
        <v>17234</v>
      </c>
      <c r="H76" s="503"/>
      <c r="I76" s="468"/>
      <c r="J76" s="468"/>
      <c r="K76" s="468"/>
      <c r="L76" s="777"/>
      <c r="M76" s="469"/>
      <c r="O76" s="777"/>
      <c r="R76" s="777"/>
      <c r="V76" s="468"/>
      <c r="W76" s="468"/>
      <c r="X76" s="487"/>
      <c r="Y76" s="487"/>
      <c r="Z76" s="487"/>
      <c r="AA76" s="487"/>
      <c r="AB76" s="487"/>
      <c r="AC76" s="487"/>
      <c r="AD76" s="487"/>
      <c r="AE76" s="487"/>
      <c r="AF76" s="487"/>
      <c r="AG76" s="487"/>
      <c r="AH76" s="487"/>
      <c r="AI76" s="487"/>
      <c r="AJ76" s="487"/>
      <c r="AK76" s="487"/>
      <c r="AL76" s="487"/>
      <c r="AM76" s="487"/>
      <c r="AN76" s="487"/>
      <c r="AO76" s="487"/>
    </row>
    <row r="77" spans="1:41" ht="7.15" customHeight="1" x14ac:dyDescent="0.2">
      <c r="A77" s="1377"/>
      <c r="B77" s="731"/>
      <c r="C77" s="734"/>
      <c r="D77" s="503"/>
      <c r="E77" s="504"/>
      <c r="F77" s="1363"/>
      <c r="G77" s="504"/>
      <c r="H77" s="504"/>
      <c r="I77" s="468"/>
      <c r="J77" s="468"/>
      <c r="K77" s="468"/>
      <c r="L77" s="777"/>
      <c r="M77" s="469"/>
      <c r="O77" s="777"/>
      <c r="R77" s="777"/>
      <c r="V77" s="468"/>
      <c r="W77" s="468"/>
      <c r="X77" s="487"/>
      <c r="Y77" s="487"/>
      <c r="Z77" s="487"/>
      <c r="AA77" s="487"/>
      <c r="AB77" s="487"/>
      <c r="AC77" s="487"/>
      <c r="AD77" s="487"/>
      <c r="AE77" s="487"/>
      <c r="AF77" s="487"/>
      <c r="AG77" s="487"/>
      <c r="AH77" s="487"/>
      <c r="AI77" s="487"/>
      <c r="AJ77" s="487"/>
      <c r="AK77" s="487"/>
      <c r="AL77" s="487"/>
      <c r="AM77" s="487"/>
      <c r="AN77" s="487"/>
      <c r="AO77" s="487"/>
    </row>
    <row r="78" spans="1:41" ht="13.9" customHeight="1" x14ac:dyDescent="0.2">
      <c r="A78" s="1377"/>
      <c r="B78" s="731">
        <v>80.796000000000006</v>
      </c>
      <c r="C78" s="734" t="s">
        <v>491</v>
      </c>
      <c r="D78" s="490"/>
      <c r="E78" s="490"/>
      <c r="F78" s="1363"/>
      <c r="G78" s="490"/>
      <c r="H78" s="490"/>
      <c r="I78" s="468"/>
      <c r="J78" s="468"/>
      <c r="K78" s="468"/>
      <c r="L78" s="777"/>
      <c r="M78" s="469"/>
      <c r="O78" s="777"/>
      <c r="R78" s="777"/>
      <c r="V78" s="468"/>
      <c r="W78" s="468"/>
      <c r="X78" s="487"/>
      <c r="Y78" s="487"/>
      <c r="Z78" s="487"/>
      <c r="AA78" s="487"/>
      <c r="AB78" s="487"/>
      <c r="AC78" s="487"/>
      <c r="AD78" s="487"/>
      <c r="AE78" s="487"/>
      <c r="AF78" s="487"/>
      <c r="AG78" s="487"/>
      <c r="AH78" s="487"/>
      <c r="AI78" s="487"/>
      <c r="AJ78" s="487"/>
      <c r="AK78" s="487"/>
      <c r="AL78" s="487"/>
      <c r="AM78" s="487"/>
      <c r="AN78" s="487"/>
      <c r="AO78" s="487"/>
    </row>
    <row r="79" spans="1:41" ht="13.9" customHeight="1" x14ac:dyDescent="0.2">
      <c r="A79" s="1377"/>
      <c r="B79" s="508" t="s">
        <v>394</v>
      </c>
      <c r="C79" s="736" t="s">
        <v>504</v>
      </c>
      <c r="D79" s="503"/>
      <c r="E79" s="516">
        <v>34849</v>
      </c>
      <c r="F79" s="1453">
        <v>0</v>
      </c>
      <c r="G79" s="516">
        <f>SUM(E79:F79)</f>
        <v>34849</v>
      </c>
      <c r="H79" s="503"/>
      <c r="I79" s="468"/>
      <c r="J79" s="468"/>
      <c r="K79" s="468"/>
      <c r="L79" s="777"/>
      <c r="M79" s="469"/>
      <c r="O79" s="777"/>
      <c r="R79" s="777"/>
      <c r="V79" s="468"/>
      <c r="W79" s="468"/>
      <c r="X79" s="487"/>
      <c r="Y79" s="487"/>
      <c r="Z79" s="487"/>
      <c r="AA79" s="487"/>
      <c r="AB79" s="487"/>
      <c r="AC79" s="487"/>
      <c r="AD79" s="487"/>
      <c r="AE79" s="487"/>
      <c r="AF79" s="487"/>
      <c r="AG79" s="487"/>
      <c r="AH79" s="487"/>
      <c r="AI79" s="487"/>
      <c r="AJ79" s="487"/>
      <c r="AK79" s="487"/>
      <c r="AL79" s="487"/>
      <c r="AM79" s="487"/>
      <c r="AN79" s="487"/>
      <c r="AO79" s="487"/>
    </row>
    <row r="80" spans="1:41" ht="13.9" customHeight="1" x14ac:dyDescent="0.2">
      <c r="A80" s="1387" t="s">
        <v>60</v>
      </c>
      <c r="B80" s="731">
        <v>80.796000000000006</v>
      </c>
      <c r="C80" s="734" t="s">
        <v>491</v>
      </c>
      <c r="D80" s="503"/>
      <c r="E80" s="516">
        <f t="shared" ref="E80:G80" si="19">E79</f>
        <v>34849</v>
      </c>
      <c r="F80" s="1453">
        <f t="shared" si="19"/>
        <v>0</v>
      </c>
      <c r="G80" s="516">
        <f t="shared" si="19"/>
        <v>34849</v>
      </c>
      <c r="H80" s="503"/>
      <c r="I80" s="468"/>
      <c r="J80" s="468"/>
      <c r="K80" s="468"/>
      <c r="L80" s="777"/>
      <c r="M80" s="469"/>
      <c r="O80" s="777"/>
      <c r="R80" s="777"/>
      <c r="V80" s="468"/>
      <c r="W80" s="468"/>
      <c r="X80" s="487"/>
      <c r="Y80" s="487"/>
      <c r="Z80" s="487"/>
      <c r="AA80" s="487"/>
      <c r="AB80" s="487"/>
      <c r="AC80" s="487"/>
      <c r="AD80" s="487"/>
      <c r="AE80" s="487"/>
      <c r="AF80" s="487"/>
      <c r="AG80" s="487"/>
      <c r="AH80" s="487"/>
      <c r="AI80" s="487"/>
      <c r="AJ80" s="487"/>
      <c r="AK80" s="487"/>
      <c r="AL80" s="487"/>
      <c r="AM80" s="487"/>
      <c r="AN80" s="487"/>
      <c r="AO80" s="487"/>
    </row>
    <row r="81" spans="1:41" ht="13.9" customHeight="1" x14ac:dyDescent="0.2">
      <c r="A81" s="1387" t="s">
        <v>60</v>
      </c>
      <c r="B81" s="737">
        <v>80</v>
      </c>
      <c r="C81" s="736" t="s">
        <v>52</v>
      </c>
      <c r="D81" s="503"/>
      <c r="E81" s="516">
        <f t="shared" ref="E81:G81" si="20">E80+E76</f>
        <v>52083</v>
      </c>
      <c r="F81" s="1453">
        <f t="shared" si="20"/>
        <v>0</v>
      </c>
      <c r="G81" s="516">
        <f t="shared" si="20"/>
        <v>52083</v>
      </c>
      <c r="H81" s="503"/>
      <c r="I81" s="468"/>
      <c r="J81" s="468"/>
      <c r="K81" s="468"/>
      <c r="L81" s="777"/>
      <c r="M81" s="469"/>
      <c r="O81" s="777"/>
      <c r="R81" s="777"/>
      <c r="V81" s="468"/>
      <c r="W81" s="468"/>
      <c r="X81" s="487"/>
      <c r="Y81" s="487"/>
      <c r="Z81" s="487"/>
      <c r="AA81" s="487"/>
      <c r="AB81" s="487"/>
      <c r="AC81" s="487"/>
      <c r="AD81" s="487"/>
      <c r="AE81" s="487"/>
      <c r="AF81" s="487"/>
      <c r="AG81" s="487"/>
      <c r="AH81" s="487"/>
      <c r="AI81" s="487"/>
      <c r="AJ81" s="487"/>
      <c r="AK81" s="487"/>
      <c r="AL81" s="487"/>
      <c r="AM81" s="487"/>
      <c r="AN81" s="487"/>
      <c r="AO81" s="487"/>
    </row>
    <row r="82" spans="1:41" ht="13.9" customHeight="1" x14ac:dyDescent="0.2">
      <c r="A82" s="1387" t="s">
        <v>60</v>
      </c>
      <c r="B82" s="869">
        <v>4059</v>
      </c>
      <c r="C82" s="865" t="s">
        <v>271</v>
      </c>
      <c r="D82" s="503"/>
      <c r="E82" s="684">
        <f t="shared" ref="E82:G82" si="21">E75+E79</f>
        <v>52083</v>
      </c>
      <c r="F82" s="1422">
        <f t="shared" si="21"/>
        <v>0</v>
      </c>
      <c r="G82" s="684">
        <f t="shared" si="21"/>
        <v>52083</v>
      </c>
      <c r="H82" s="503" t="s">
        <v>620</v>
      </c>
      <c r="I82" s="468"/>
      <c r="J82" s="468"/>
      <c r="K82" s="468"/>
      <c r="L82" s="777"/>
      <c r="M82" s="469"/>
      <c r="O82" s="777"/>
      <c r="R82" s="777"/>
      <c r="V82" s="468"/>
      <c r="W82" s="468"/>
      <c r="X82" s="487"/>
      <c r="Y82" s="487"/>
      <c r="Z82" s="487"/>
      <c r="AA82" s="487"/>
      <c r="AB82" s="487"/>
      <c r="AC82" s="487"/>
      <c r="AD82" s="487"/>
      <c r="AE82" s="487"/>
      <c r="AF82" s="487"/>
      <c r="AG82" s="487"/>
      <c r="AH82" s="487"/>
      <c r="AI82" s="487"/>
      <c r="AJ82" s="487"/>
      <c r="AK82" s="487"/>
      <c r="AL82" s="487"/>
      <c r="AM82" s="487"/>
      <c r="AN82" s="487"/>
      <c r="AO82" s="487"/>
    </row>
    <row r="83" spans="1:41" ht="13.9" customHeight="1" x14ac:dyDescent="0.2">
      <c r="A83" s="1377"/>
      <c r="B83" s="737"/>
      <c r="C83" s="734"/>
      <c r="D83" s="490"/>
      <c r="E83" s="490"/>
      <c r="F83" s="1363"/>
      <c r="G83" s="490"/>
      <c r="H83" s="490"/>
      <c r="I83" s="468"/>
      <c r="J83" s="468"/>
      <c r="K83" s="468"/>
      <c r="L83" s="777"/>
      <c r="M83" s="469"/>
      <c r="O83" s="777"/>
      <c r="R83" s="777"/>
      <c r="V83" s="468"/>
      <c r="W83" s="468"/>
      <c r="X83" s="487"/>
      <c r="Y83" s="487"/>
      <c r="Z83" s="487"/>
      <c r="AA83" s="487"/>
      <c r="AB83" s="487"/>
      <c r="AC83" s="487"/>
      <c r="AD83" s="487"/>
      <c r="AE83" s="487"/>
      <c r="AF83" s="487"/>
      <c r="AG83" s="487"/>
      <c r="AH83" s="487"/>
      <c r="AI83" s="487"/>
      <c r="AJ83" s="487"/>
      <c r="AK83" s="487"/>
      <c r="AL83" s="487"/>
      <c r="AM83" s="487"/>
      <c r="AN83" s="487"/>
      <c r="AO83" s="487"/>
    </row>
    <row r="84" spans="1:41" ht="25.5" x14ac:dyDescent="0.2">
      <c r="A84" s="1379" t="s">
        <v>64</v>
      </c>
      <c r="B84" s="864">
        <v>4202</v>
      </c>
      <c r="C84" s="865" t="s">
        <v>46</v>
      </c>
      <c r="D84" s="490"/>
      <c r="E84" s="490"/>
      <c r="F84" s="1363"/>
      <c r="G84" s="490"/>
      <c r="H84" s="490"/>
      <c r="I84" s="468"/>
      <c r="J84" s="468"/>
      <c r="K84" s="468"/>
      <c r="L84" s="777"/>
      <c r="M84" s="469"/>
      <c r="O84" s="777"/>
      <c r="R84" s="777"/>
      <c r="V84" s="468"/>
      <c r="W84" s="468"/>
      <c r="X84" s="487"/>
      <c r="Y84" s="487"/>
      <c r="Z84" s="487"/>
      <c r="AA84" s="487"/>
      <c r="AB84" s="487"/>
      <c r="AC84" s="487"/>
      <c r="AD84" s="487"/>
      <c r="AE84" s="487"/>
      <c r="AF84" s="487"/>
      <c r="AG84" s="487"/>
      <c r="AH84" s="487"/>
      <c r="AI84" s="487"/>
      <c r="AJ84" s="487"/>
      <c r="AK84" s="487"/>
      <c r="AL84" s="487"/>
      <c r="AM84" s="487"/>
      <c r="AN84" s="487"/>
      <c r="AO84" s="487"/>
    </row>
    <row r="85" spans="1:41" ht="13.9" customHeight="1" x14ac:dyDescent="0.2">
      <c r="A85" s="1377"/>
      <c r="B85" s="866">
        <v>1</v>
      </c>
      <c r="C85" s="867" t="s">
        <v>51</v>
      </c>
      <c r="D85" s="490"/>
      <c r="E85" s="490"/>
      <c r="F85" s="1363"/>
      <c r="G85" s="490"/>
      <c r="H85" s="490"/>
      <c r="I85" s="468"/>
      <c r="J85" s="468"/>
      <c r="K85" s="468"/>
      <c r="L85" s="777"/>
      <c r="M85" s="469"/>
      <c r="O85" s="777"/>
      <c r="R85" s="777"/>
      <c r="V85" s="468"/>
      <c r="W85" s="468"/>
      <c r="X85" s="487"/>
      <c r="Y85" s="487"/>
      <c r="Z85" s="487"/>
      <c r="AA85" s="487"/>
      <c r="AB85" s="487"/>
      <c r="AC85" s="487"/>
      <c r="AD85" s="487"/>
      <c r="AE85" s="487"/>
      <c r="AF85" s="487"/>
      <c r="AG85" s="487"/>
      <c r="AH85" s="487"/>
      <c r="AI85" s="487"/>
      <c r="AJ85" s="487"/>
      <c r="AK85" s="487"/>
      <c r="AL85" s="487"/>
      <c r="AM85" s="487"/>
      <c r="AN85" s="487"/>
      <c r="AO85" s="487"/>
    </row>
    <row r="86" spans="1:41" ht="13.9" customHeight="1" x14ac:dyDescent="0.2">
      <c r="A86" s="963"/>
      <c r="B86" s="731">
        <v>1.796</v>
      </c>
      <c r="C86" s="734" t="s">
        <v>491</v>
      </c>
      <c r="D86" s="490"/>
      <c r="E86" s="490"/>
      <c r="F86" s="1363"/>
      <c r="G86" s="490"/>
      <c r="H86" s="490"/>
      <c r="I86" s="777"/>
      <c r="J86" s="468"/>
      <c r="K86" s="468"/>
      <c r="L86" s="777"/>
      <c r="M86" s="469"/>
      <c r="O86" s="777"/>
      <c r="R86" s="777"/>
      <c r="V86" s="468"/>
      <c r="W86" s="468"/>
      <c r="X86" s="487"/>
      <c r="Y86" s="487"/>
      <c r="Z86" s="487"/>
      <c r="AA86" s="487"/>
      <c r="AB86" s="487"/>
      <c r="AC86" s="487"/>
      <c r="AD86" s="487"/>
      <c r="AE86" s="487"/>
      <c r="AF86" s="487"/>
      <c r="AG86" s="487"/>
      <c r="AH86" s="487"/>
      <c r="AI86" s="487"/>
      <c r="AJ86" s="487"/>
      <c r="AK86" s="487"/>
      <c r="AL86" s="487"/>
      <c r="AM86" s="487"/>
      <c r="AN86" s="487"/>
      <c r="AO86" s="487"/>
    </row>
    <row r="87" spans="1:41" ht="13.9" customHeight="1" x14ac:dyDescent="0.2">
      <c r="A87" s="1377"/>
      <c r="B87" s="508" t="s">
        <v>394</v>
      </c>
      <c r="C87" s="736" t="s">
        <v>504</v>
      </c>
      <c r="D87" s="503"/>
      <c r="E87" s="516">
        <v>5307</v>
      </c>
      <c r="F87" s="1453">
        <v>0</v>
      </c>
      <c r="G87" s="516">
        <f>SUM(E87:F87)</f>
        <v>5307</v>
      </c>
      <c r="H87" s="503"/>
      <c r="I87" s="468"/>
      <c r="J87" s="468"/>
      <c r="K87" s="468"/>
      <c r="L87" s="777"/>
      <c r="M87" s="469"/>
      <c r="O87" s="777"/>
      <c r="R87" s="777"/>
      <c r="V87" s="468"/>
      <c r="W87" s="468"/>
      <c r="X87" s="487"/>
      <c r="Y87" s="487"/>
      <c r="Z87" s="487"/>
      <c r="AA87" s="487"/>
      <c r="AB87" s="487"/>
      <c r="AC87" s="487"/>
      <c r="AD87" s="487"/>
      <c r="AE87" s="487"/>
      <c r="AF87" s="487"/>
      <c r="AG87" s="487"/>
      <c r="AH87" s="487"/>
      <c r="AI87" s="487"/>
      <c r="AJ87" s="487"/>
      <c r="AK87" s="487"/>
      <c r="AL87" s="487"/>
      <c r="AM87" s="487"/>
      <c r="AN87" s="487"/>
      <c r="AO87" s="487"/>
    </row>
    <row r="88" spans="1:41" ht="13.9" customHeight="1" x14ac:dyDescent="0.2">
      <c r="A88" s="1377" t="s">
        <v>60</v>
      </c>
      <c r="B88" s="731">
        <v>1.796</v>
      </c>
      <c r="C88" s="734" t="s">
        <v>491</v>
      </c>
      <c r="D88" s="503"/>
      <c r="E88" s="516">
        <f t="shared" ref="E88:G88" si="22">SUM(E87:E87)</f>
        <v>5307</v>
      </c>
      <c r="F88" s="1453">
        <f t="shared" si="22"/>
        <v>0</v>
      </c>
      <c r="G88" s="516">
        <f t="shared" si="22"/>
        <v>5307</v>
      </c>
      <c r="H88" s="503"/>
      <c r="I88" s="777"/>
      <c r="J88" s="468"/>
      <c r="K88" s="468"/>
      <c r="L88" s="777"/>
      <c r="M88" s="469"/>
      <c r="O88" s="777"/>
      <c r="R88" s="777"/>
      <c r="V88" s="468"/>
      <c r="W88" s="468"/>
      <c r="X88" s="487"/>
      <c r="Y88" s="487"/>
      <c r="Z88" s="487"/>
      <c r="AA88" s="487"/>
      <c r="AB88" s="487"/>
      <c r="AC88" s="487"/>
      <c r="AD88" s="487"/>
      <c r="AE88" s="487"/>
      <c r="AF88" s="487"/>
      <c r="AG88" s="487"/>
      <c r="AH88" s="487"/>
      <c r="AI88" s="487"/>
      <c r="AJ88" s="487"/>
      <c r="AK88" s="487"/>
      <c r="AL88" s="487"/>
      <c r="AM88" s="487"/>
      <c r="AN88" s="487"/>
      <c r="AO88" s="487"/>
    </row>
    <row r="89" spans="1:41" ht="13.9" customHeight="1" x14ac:dyDescent="0.2">
      <c r="A89" s="1377" t="s">
        <v>60</v>
      </c>
      <c r="B89" s="866">
        <v>1</v>
      </c>
      <c r="C89" s="867" t="s">
        <v>51</v>
      </c>
      <c r="D89" s="503"/>
      <c r="E89" s="684">
        <f>E88</f>
        <v>5307</v>
      </c>
      <c r="F89" s="1422">
        <f t="shared" ref="F89:G89" si="23">F88</f>
        <v>0</v>
      </c>
      <c r="G89" s="684">
        <f t="shared" si="23"/>
        <v>5307</v>
      </c>
      <c r="H89" s="503"/>
      <c r="I89" s="777"/>
      <c r="J89" s="468"/>
      <c r="K89" s="468"/>
      <c r="L89" s="777"/>
      <c r="M89" s="469"/>
      <c r="O89" s="777"/>
      <c r="R89" s="777"/>
      <c r="V89" s="468"/>
      <c r="W89" s="468"/>
      <c r="X89" s="487"/>
      <c r="Y89" s="487"/>
      <c r="Z89" s="487"/>
      <c r="AA89" s="487"/>
      <c r="AB89" s="487"/>
      <c r="AC89" s="487"/>
      <c r="AD89" s="487"/>
      <c r="AE89" s="487"/>
      <c r="AF89" s="487"/>
      <c r="AG89" s="487"/>
      <c r="AH89" s="487"/>
      <c r="AI89" s="487"/>
      <c r="AJ89" s="487"/>
      <c r="AK89" s="487"/>
      <c r="AL89" s="487"/>
      <c r="AM89" s="487"/>
      <c r="AN89" s="487"/>
      <c r="AO89" s="487"/>
    </row>
    <row r="90" spans="1:41" ht="9.6" customHeight="1" x14ac:dyDescent="0.2">
      <c r="A90" s="1377"/>
      <c r="B90" s="866"/>
      <c r="C90" s="867"/>
      <c r="D90" s="503"/>
      <c r="E90" s="504"/>
      <c r="F90" s="1363"/>
      <c r="G90" s="504"/>
      <c r="H90" s="503"/>
      <c r="I90" s="777"/>
      <c r="J90" s="468"/>
      <c r="K90" s="468"/>
      <c r="L90" s="777"/>
      <c r="M90" s="469"/>
      <c r="O90" s="777"/>
      <c r="R90" s="777"/>
      <c r="V90" s="468"/>
      <c r="W90" s="468"/>
      <c r="X90" s="487"/>
      <c r="Y90" s="487"/>
      <c r="Z90" s="487"/>
      <c r="AA90" s="487"/>
      <c r="AB90" s="487"/>
      <c r="AC90" s="487"/>
      <c r="AD90" s="487"/>
      <c r="AE90" s="487"/>
      <c r="AF90" s="487"/>
      <c r="AG90" s="487"/>
      <c r="AH90" s="487"/>
      <c r="AI90" s="487"/>
      <c r="AJ90" s="487"/>
      <c r="AK90" s="487"/>
      <c r="AL90" s="487"/>
      <c r="AM90" s="487"/>
      <c r="AN90" s="487"/>
      <c r="AO90" s="487"/>
    </row>
    <row r="91" spans="1:41" x14ac:dyDescent="0.2">
      <c r="A91" s="737" t="s">
        <v>627</v>
      </c>
      <c r="B91" s="866">
        <v>3</v>
      </c>
      <c r="C91" s="867" t="s">
        <v>731</v>
      </c>
      <c r="D91" s="503"/>
      <c r="E91" s="504"/>
      <c r="F91" s="1363"/>
      <c r="G91" s="504"/>
      <c r="H91" s="504"/>
      <c r="I91" s="777"/>
      <c r="J91" s="468"/>
      <c r="K91" s="468"/>
      <c r="L91" s="777"/>
      <c r="M91" s="469"/>
      <c r="O91" s="777"/>
      <c r="R91" s="777"/>
      <c r="V91" s="468"/>
      <c r="W91" s="468"/>
      <c r="X91" s="487"/>
      <c r="Y91" s="487"/>
      <c r="Z91" s="487"/>
      <c r="AA91" s="487"/>
      <c r="AB91" s="487"/>
      <c r="AC91" s="487"/>
      <c r="AD91" s="487"/>
      <c r="AE91" s="487"/>
      <c r="AF91" s="487"/>
      <c r="AG91" s="487"/>
      <c r="AH91" s="487"/>
      <c r="AI91" s="487"/>
      <c r="AJ91" s="487"/>
      <c r="AK91" s="487"/>
      <c r="AL91" s="487"/>
      <c r="AM91" s="487"/>
      <c r="AN91" s="487"/>
      <c r="AO91" s="487"/>
    </row>
    <row r="92" spans="1:41" x14ac:dyDescent="0.2">
      <c r="A92" s="1377"/>
      <c r="B92" s="731">
        <v>3.7959999999999998</v>
      </c>
      <c r="C92" s="734" t="s">
        <v>491</v>
      </c>
      <c r="D92" s="503"/>
      <c r="E92" s="504"/>
      <c r="F92" s="1363"/>
      <c r="G92" s="504"/>
      <c r="H92" s="504"/>
      <c r="I92" s="777"/>
      <c r="J92" s="468"/>
      <c r="K92" s="468"/>
      <c r="L92" s="777"/>
      <c r="M92" s="469"/>
      <c r="O92" s="777"/>
      <c r="R92" s="777"/>
      <c r="V92" s="468"/>
      <c r="W92" s="468"/>
      <c r="X92" s="487"/>
      <c r="Y92" s="487"/>
      <c r="Z92" s="487"/>
      <c r="AA92" s="487"/>
      <c r="AB92" s="487"/>
      <c r="AC92" s="487"/>
      <c r="AD92" s="487"/>
      <c r="AE92" s="487"/>
      <c r="AF92" s="487"/>
      <c r="AG92" s="487"/>
      <c r="AH92" s="487"/>
      <c r="AI92" s="487"/>
      <c r="AJ92" s="487"/>
      <c r="AK92" s="487"/>
      <c r="AL92" s="487"/>
      <c r="AM92" s="487"/>
      <c r="AN92" s="487"/>
      <c r="AO92" s="487"/>
    </row>
    <row r="93" spans="1:41" x14ac:dyDescent="0.2">
      <c r="A93" s="1377"/>
      <c r="B93" s="508" t="s">
        <v>394</v>
      </c>
      <c r="C93" s="867" t="s">
        <v>732</v>
      </c>
      <c r="D93" s="503"/>
      <c r="E93" s="516">
        <v>976</v>
      </c>
      <c r="F93" s="1453">
        <v>0</v>
      </c>
      <c r="G93" s="516">
        <f>E93</f>
        <v>976</v>
      </c>
      <c r="H93" s="504"/>
      <c r="I93" s="468"/>
      <c r="J93" s="468"/>
      <c r="K93" s="468"/>
      <c r="L93" s="777"/>
      <c r="M93" s="469"/>
      <c r="O93" s="777"/>
      <c r="R93" s="777"/>
      <c r="V93" s="468"/>
      <c r="W93" s="468"/>
      <c r="X93" s="487"/>
      <c r="Y93" s="487"/>
      <c r="Z93" s="487"/>
      <c r="AA93" s="487"/>
      <c r="AB93" s="487"/>
      <c r="AC93" s="487"/>
      <c r="AD93" s="487"/>
      <c r="AE93" s="487"/>
      <c r="AF93" s="487"/>
      <c r="AG93" s="487"/>
      <c r="AH93" s="487"/>
      <c r="AI93" s="487"/>
      <c r="AJ93" s="487"/>
      <c r="AK93" s="487"/>
      <c r="AL93" s="487"/>
      <c r="AM93" s="487"/>
      <c r="AN93" s="487"/>
      <c r="AO93" s="487"/>
    </row>
    <row r="94" spans="1:41" x14ac:dyDescent="0.2">
      <c r="A94" s="1769"/>
      <c r="B94" s="731">
        <v>3.7959999999999998</v>
      </c>
      <c r="C94" s="734" t="s">
        <v>491</v>
      </c>
      <c r="D94" s="503"/>
      <c r="E94" s="504">
        <f>E93</f>
        <v>976</v>
      </c>
      <c r="F94" s="1453">
        <f t="shared" ref="F94:G94" si="24">F93</f>
        <v>0</v>
      </c>
      <c r="G94" s="504">
        <f t="shared" si="24"/>
        <v>976</v>
      </c>
      <c r="H94" s="504"/>
      <c r="I94" s="468"/>
      <c r="J94" s="468"/>
      <c r="K94" s="468"/>
      <c r="L94" s="777"/>
      <c r="M94" s="469"/>
      <c r="O94" s="777"/>
      <c r="R94" s="777"/>
      <c r="V94" s="468"/>
      <c r="W94" s="468"/>
      <c r="X94" s="487"/>
      <c r="Y94" s="487"/>
      <c r="Z94" s="487"/>
      <c r="AA94" s="487"/>
      <c r="AB94" s="487"/>
      <c r="AC94" s="487"/>
      <c r="AD94" s="487"/>
      <c r="AE94" s="487"/>
      <c r="AF94" s="487"/>
      <c r="AG94" s="487"/>
      <c r="AH94" s="487"/>
      <c r="AI94" s="487"/>
      <c r="AJ94" s="487"/>
      <c r="AK94" s="487"/>
      <c r="AL94" s="487"/>
      <c r="AM94" s="487"/>
      <c r="AN94" s="487"/>
      <c r="AO94" s="487"/>
    </row>
    <row r="95" spans="1:41" x14ac:dyDescent="0.2">
      <c r="A95" s="1377" t="s">
        <v>60</v>
      </c>
      <c r="B95" s="866">
        <v>3</v>
      </c>
      <c r="C95" s="867" t="s">
        <v>731</v>
      </c>
      <c r="D95" s="503"/>
      <c r="E95" s="684">
        <f>E93</f>
        <v>976</v>
      </c>
      <c r="F95" s="1422">
        <f t="shared" ref="F95:G95" si="25">F93</f>
        <v>0</v>
      </c>
      <c r="G95" s="684">
        <f t="shared" si="25"/>
        <v>976</v>
      </c>
      <c r="H95" s="504"/>
      <c r="I95" s="777"/>
      <c r="J95" s="468"/>
      <c r="K95" s="468"/>
      <c r="L95" s="777"/>
      <c r="M95" s="469"/>
      <c r="O95" s="777"/>
      <c r="R95" s="777"/>
      <c r="V95" s="468"/>
      <c r="W95" s="468"/>
      <c r="X95" s="487"/>
      <c r="Y95" s="487"/>
      <c r="Z95" s="487"/>
      <c r="AA95" s="487"/>
      <c r="AB95" s="487"/>
      <c r="AC95" s="487"/>
      <c r="AD95" s="487"/>
      <c r="AE95" s="487"/>
      <c r="AF95" s="487"/>
      <c r="AG95" s="487"/>
      <c r="AH95" s="487"/>
      <c r="AI95" s="487"/>
      <c r="AJ95" s="487"/>
      <c r="AK95" s="487"/>
      <c r="AL95" s="487"/>
      <c r="AM95" s="487"/>
      <c r="AN95" s="487"/>
      <c r="AO95" s="487"/>
    </row>
    <row r="96" spans="1:41" ht="9.6" customHeight="1" x14ac:dyDescent="0.2">
      <c r="A96" s="1377"/>
      <c r="B96" s="866"/>
      <c r="C96" s="867"/>
      <c r="D96" s="503"/>
      <c r="E96" s="504"/>
      <c r="F96" s="1363"/>
      <c r="G96" s="504"/>
      <c r="H96" s="504"/>
      <c r="I96" s="777"/>
      <c r="J96" s="468"/>
      <c r="K96" s="468"/>
      <c r="L96" s="777"/>
      <c r="M96" s="469"/>
      <c r="O96" s="777"/>
      <c r="R96" s="777"/>
      <c r="V96" s="468"/>
      <c r="W96" s="468"/>
      <c r="X96" s="487"/>
      <c r="Y96" s="487"/>
      <c r="Z96" s="487"/>
      <c r="AA96" s="487"/>
      <c r="AB96" s="487"/>
      <c r="AC96" s="487"/>
      <c r="AD96" s="487"/>
      <c r="AE96" s="487"/>
      <c r="AF96" s="487"/>
      <c r="AG96" s="487"/>
      <c r="AH96" s="487"/>
      <c r="AI96" s="487"/>
      <c r="AJ96" s="487"/>
      <c r="AK96" s="487"/>
      <c r="AL96" s="487"/>
      <c r="AM96" s="487"/>
      <c r="AN96" s="487"/>
      <c r="AO96" s="487"/>
    </row>
    <row r="97" spans="1:41" ht="13.9" customHeight="1" x14ac:dyDescent="0.2">
      <c r="B97" s="866">
        <v>4</v>
      </c>
      <c r="C97" s="867" t="s">
        <v>2</v>
      </c>
      <c r="D97" s="490"/>
      <c r="E97" s="490"/>
      <c r="F97" s="1363"/>
      <c r="G97" s="490"/>
      <c r="H97" s="490"/>
      <c r="I97" s="468"/>
      <c r="J97" s="468"/>
      <c r="K97" s="468"/>
      <c r="L97" s="777"/>
      <c r="M97" s="469"/>
      <c r="O97" s="777"/>
      <c r="R97" s="777"/>
      <c r="V97" s="468"/>
      <c r="W97" s="468"/>
      <c r="X97" s="487"/>
      <c r="Y97" s="487"/>
      <c r="Z97" s="487"/>
      <c r="AA97" s="487"/>
      <c r="AB97" s="487"/>
      <c r="AC97" s="487"/>
      <c r="AD97" s="487"/>
      <c r="AE97" s="487"/>
      <c r="AF97" s="487"/>
      <c r="AG97" s="487"/>
      <c r="AH97" s="487"/>
      <c r="AI97" s="487"/>
      <c r="AJ97" s="487"/>
      <c r="AK97" s="487"/>
      <c r="AL97" s="487"/>
      <c r="AM97" s="487"/>
      <c r="AN97" s="487"/>
      <c r="AO97" s="487"/>
    </row>
    <row r="98" spans="1:41" ht="13.9" customHeight="1" x14ac:dyDescent="0.2">
      <c r="A98" s="1377"/>
      <c r="B98" s="731">
        <v>4.7960000000000003</v>
      </c>
      <c r="C98" s="734" t="s">
        <v>491</v>
      </c>
      <c r="D98" s="490"/>
      <c r="E98" s="490"/>
      <c r="F98" s="1363"/>
      <c r="G98" s="490"/>
      <c r="H98" s="490"/>
      <c r="I98" s="468"/>
      <c r="J98" s="468"/>
      <c r="K98" s="468"/>
      <c r="L98" s="777"/>
      <c r="M98" s="469"/>
      <c r="O98" s="777"/>
      <c r="R98" s="777"/>
      <c r="V98" s="468"/>
      <c r="W98" s="468"/>
      <c r="X98" s="487"/>
      <c r="Y98" s="487"/>
      <c r="Z98" s="487"/>
      <c r="AA98" s="487"/>
      <c r="AB98" s="487"/>
      <c r="AC98" s="487"/>
      <c r="AD98" s="487"/>
      <c r="AE98" s="487"/>
      <c r="AF98" s="487"/>
      <c r="AG98" s="487"/>
      <c r="AH98" s="487"/>
      <c r="AI98" s="487"/>
      <c r="AJ98" s="487"/>
      <c r="AK98" s="487"/>
      <c r="AL98" s="487"/>
      <c r="AM98" s="487"/>
      <c r="AN98" s="487"/>
      <c r="AO98" s="487"/>
    </row>
    <row r="99" spans="1:41" ht="13.9" customHeight="1" x14ac:dyDescent="0.2">
      <c r="A99" s="1377"/>
      <c r="B99" s="508" t="s">
        <v>505</v>
      </c>
      <c r="C99" s="736" t="s">
        <v>504</v>
      </c>
      <c r="D99" s="503"/>
      <c r="E99" s="516">
        <v>944</v>
      </c>
      <c r="F99" s="1453">
        <v>0</v>
      </c>
      <c r="G99" s="516">
        <f>SUM(E99:F99)</f>
        <v>944</v>
      </c>
      <c r="H99" s="503"/>
      <c r="I99" s="468"/>
      <c r="J99" s="468"/>
      <c r="K99" s="468"/>
      <c r="L99" s="777"/>
      <c r="M99" s="469"/>
      <c r="O99" s="777"/>
      <c r="R99" s="777"/>
      <c r="V99" s="468"/>
      <c r="W99" s="468"/>
      <c r="X99" s="487"/>
      <c r="Y99" s="487"/>
      <c r="Z99" s="487"/>
      <c r="AA99" s="487"/>
      <c r="AB99" s="487"/>
      <c r="AC99" s="487"/>
      <c r="AD99" s="487"/>
      <c r="AE99" s="487"/>
      <c r="AF99" s="487"/>
      <c r="AG99" s="487"/>
      <c r="AH99" s="487"/>
      <c r="AI99" s="487"/>
      <c r="AJ99" s="487"/>
      <c r="AK99" s="487"/>
      <c r="AL99" s="487"/>
      <c r="AM99" s="487"/>
      <c r="AN99" s="487"/>
      <c r="AO99" s="487"/>
    </row>
    <row r="100" spans="1:41" ht="13.9" customHeight="1" x14ac:dyDescent="0.2">
      <c r="A100" s="1668" t="s">
        <v>60</v>
      </c>
      <c r="B100" s="731">
        <v>4.7960000000000003</v>
      </c>
      <c r="C100" s="734" t="s">
        <v>491</v>
      </c>
      <c r="D100" s="503"/>
      <c r="E100" s="516">
        <f t="shared" ref="E100:G100" si="26">SUM(E99:E99)</f>
        <v>944</v>
      </c>
      <c r="F100" s="1453">
        <f t="shared" si="26"/>
        <v>0</v>
      </c>
      <c r="G100" s="516">
        <f t="shared" si="26"/>
        <v>944</v>
      </c>
      <c r="H100" s="503"/>
      <c r="I100" s="468"/>
      <c r="J100" s="468"/>
      <c r="K100" s="468"/>
      <c r="L100" s="777"/>
      <c r="M100" s="469"/>
      <c r="O100" s="777"/>
      <c r="R100" s="777"/>
      <c r="V100" s="468"/>
      <c r="W100" s="468"/>
      <c r="X100" s="487"/>
      <c r="Y100" s="487"/>
      <c r="Z100" s="487"/>
      <c r="AA100" s="487"/>
      <c r="AB100" s="487"/>
      <c r="AC100" s="487"/>
      <c r="AD100" s="487"/>
      <c r="AE100" s="487"/>
      <c r="AF100" s="487"/>
      <c r="AG100" s="487"/>
      <c r="AH100" s="487"/>
      <c r="AI100" s="487"/>
      <c r="AJ100" s="487"/>
      <c r="AK100" s="487"/>
      <c r="AL100" s="487"/>
      <c r="AM100" s="487"/>
      <c r="AN100" s="487"/>
      <c r="AO100" s="487"/>
    </row>
    <row r="101" spans="1:41" ht="11.45" customHeight="1" x14ac:dyDescent="0.2">
      <c r="A101" s="1668"/>
      <c r="B101" s="731"/>
      <c r="C101" s="734"/>
      <c r="D101" s="503"/>
      <c r="E101" s="504"/>
      <c r="F101" s="1363"/>
      <c r="G101" s="504"/>
      <c r="H101" s="503"/>
      <c r="I101" s="468"/>
      <c r="J101" s="468"/>
      <c r="K101" s="468"/>
      <c r="L101" s="777"/>
      <c r="M101" s="469"/>
      <c r="O101" s="777"/>
      <c r="R101" s="777"/>
      <c r="V101" s="468"/>
      <c r="W101" s="468"/>
      <c r="X101" s="487"/>
      <c r="Y101" s="487"/>
      <c r="Z101" s="487"/>
      <c r="AA101" s="487"/>
      <c r="AB101" s="487"/>
      <c r="AC101" s="487"/>
      <c r="AD101" s="487"/>
      <c r="AE101" s="487"/>
      <c r="AF101" s="487"/>
      <c r="AG101" s="487"/>
      <c r="AH101" s="487"/>
      <c r="AI101" s="487"/>
      <c r="AJ101" s="487"/>
      <c r="AK101" s="487"/>
      <c r="AL101" s="487"/>
      <c r="AM101" s="487"/>
      <c r="AN101" s="487"/>
      <c r="AO101" s="487"/>
    </row>
    <row r="102" spans="1:41" ht="13.9" customHeight="1" x14ac:dyDescent="0.2">
      <c r="A102" s="1377" t="s">
        <v>60</v>
      </c>
      <c r="B102" s="866">
        <v>4</v>
      </c>
      <c r="C102" s="867" t="s">
        <v>2</v>
      </c>
      <c r="D102" s="503"/>
      <c r="E102" s="516">
        <f t="shared" ref="E102:G102" si="27">E100</f>
        <v>944</v>
      </c>
      <c r="F102" s="1453">
        <f t="shared" si="27"/>
        <v>0</v>
      </c>
      <c r="G102" s="516">
        <f t="shared" si="27"/>
        <v>944</v>
      </c>
      <c r="H102" s="503"/>
      <c r="I102" s="468"/>
      <c r="J102" s="468"/>
      <c r="K102" s="468"/>
      <c r="L102" s="777"/>
      <c r="M102" s="469"/>
      <c r="O102" s="777"/>
      <c r="R102" s="777"/>
      <c r="V102" s="468"/>
      <c r="W102" s="468"/>
      <c r="X102" s="487"/>
      <c r="Y102" s="487"/>
      <c r="Z102" s="487"/>
      <c r="AA102" s="487"/>
      <c r="AB102" s="487"/>
      <c r="AC102" s="487"/>
      <c r="AD102" s="487"/>
      <c r="AE102" s="487"/>
      <c r="AF102" s="487"/>
      <c r="AG102" s="487"/>
      <c r="AH102" s="487"/>
      <c r="AI102" s="487"/>
      <c r="AJ102" s="487"/>
      <c r="AK102" s="487"/>
      <c r="AL102" s="487"/>
      <c r="AM102" s="487"/>
      <c r="AN102" s="487"/>
      <c r="AO102" s="487"/>
    </row>
    <row r="103" spans="1:41" ht="27.95" customHeight="1" x14ac:dyDescent="0.2">
      <c r="A103" s="1801" t="s">
        <v>60</v>
      </c>
      <c r="B103" s="1802">
        <v>4202</v>
      </c>
      <c r="C103" s="1803" t="s">
        <v>46</v>
      </c>
      <c r="D103" s="517"/>
      <c r="E103" s="684">
        <f>E102+E89+E95</f>
        <v>7227</v>
      </c>
      <c r="F103" s="1422">
        <f t="shared" ref="F103:G103" si="28">F102+F89+F95</f>
        <v>0</v>
      </c>
      <c r="G103" s="684">
        <f t="shared" si="28"/>
        <v>7227</v>
      </c>
      <c r="H103" s="503" t="s">
        <v>620</v>
      </c>
      <c r="I103" s="468"/>
      <c r="J103" s="468"/>
      <c r="K103" s="468"/>
      <c r="L103" s="777"/>
      <c r="M103" s="469"/>
      <c r="O103" s="777"/>
      <c r="R103" s="777"/>
      <c r="V103" s="468"/>
      <c r="W103" s="468"/>
      <c r="X103" s="487"/>
      <c r="Y103" s="487"/>
      <c r="Z103" s="487"/>
      <c r="AA103" s="487"/>
      <c r="AB103" s="487"/>
      <c r="AC103" s="487"/>
      <c r="AD103" s="487"/>
      <c r="AE103" s="487"/>
      <c r="AF103" s="487"/>
      <c r="AG103" s="487"/>
      <c r="AH103" s="487"/>
      <c r="AI103" s="487"/>
      <c r="AJ103" s="487"/>
      <c r="AK103" s="487"/>
      <c r="AL103" s="487"/>
      <c r="AM103" s="487"/>
      <c r="AN103" s="487"/>
      <c r="AO103" s="487"/>
    </row>
    <row r="104" spans="1:41" ht="13.9" customHeight="1" x14ac:dyDescent="0.2">
      <c r="A104" s="966" t="s">
        <v>64</v>
      </c>
      <c r="B104" s="965">
        <v>4217</v>
      </c>
      <c r="C104" s="964" t="s">
        <v>202</v>
      </c>
      <c r="D104" s="490"/>
      <c r="E104" s="490"/>
      <c r="F104" s="1363"/>
      <c r="G104" s="490"/>
      <c r="H104" s="490"/>
      <c r="I104" s="468"/>
      <c r="J104" s="468"/>
      <c r="K104" s="468"/>
      <c r="L104" s="777"/>
      <c r="M104" s="469"/>
      <c r="O104" s="777"/>
      <c r="R104" s="777"/>
      <c r="V104" s="468"/>
      <c r="W104" s="468"/>
      <c r="X104" s="487"/>
      <c r="Y104" s="487"/>
      <c r="Z104" s="487"/>
      <c r="AA104" s="487"/>
      <c r="AB104" s="487"/>
      <c r="AC104" s="487"/>
      <c r="AD104" s="487"/>
      <c r="AE104" s="487"/>
      <c r="AF104" s="487"/>
      <c r="AG104" s="487"/>
      <c r="AH104" s="487"/>
      <c r="AI104" s="487"/>
      <c r="AJ104" s="487"/>
      <c r="AK104" s="487"/>
      <c r="AL104" s="487"/>
      <c r="AM104" s="487"/>
      <c r="AN104" s="487"/>
      <c r="AO104" s="487"/>
    </row>
    <row r="105" spans="1:41" ht="25.5" x14ac:dyDescent="0.2">
      <c r="A105" s="966"/>
      <c r="B105" s="968">
        <v>3</v>
      </c>
      <c r="C105" s="967" t="s">
        <v>203</v>
      </c>
      <c r="D105" s="490"/>
      <c r="E105" s="490"/>
      <c r="F105" s="1363"/>
      <c r="G105" s="490"/>
      <c r="H105" s="490"/>
      <c r="I105" s="468"/>
      <c r="J105" s="468"/>
      <c r="K105" s="468"/>
      <c r="L105" s="777"/>
      <c r="M105" s="469"/>
      <c r="O105" s="777"/>
      <c r="R105" s="777"/>
      <c r="V105" s="468"/>
      <c r="W105" s="468"/>
      <c r="X105" s="487"/>
      <c r="Y105" s="487"/>
      <c r="Z105" s="487"/>
      <c r="AA105" s="487"/>
      <c r="AB105" s="487"/>
      <c r="AC105" s="487"/>
      <c r="AD105" s="487"/>
      <c r="AE105" s="487"/>
      <c r="AF105" s="487"/>
      <c r="AG105" s="487"/>
      <c r="AH105" s="487"/>
      <c r="AI105" s="487"/>
      <c r="AJ105" s="487"/>
      <c r="AK105" s="487"/>
      <c r="AL105" s="487"/>
      <c r="AM105" s="487"/>
      <c r="AN105" s="487"/>
      <c r="AO105" s="487"/>
    </row>
    <row r="106" spans="1:41" ht="25.5" x14ac:dyDescent="0.2">
      <c r="A106" s="1377"/>
      <c r="B106" s="731">
        <v>3.7890000000000001</v>
      </c>
      <c r="C106" s="734" t="s">
        <v>490</v>
      </c>
      <c r="D106" s="490"/>
      <c r="E106" s="490"/>
      <c r="F106" s="1363"/>
      <c r="G106" s="490"/>
      <c r="H106" s="490"/>
      <c r="I106" s="468"/>
      <c r="J106" s="468"/>
      <c r="K106" s="468"/>
      <c r="L106" s="777"/>
      <c r="M106" s="469"/>
      <c r="O106" s="777"/>
      <c r="R106" s="777"/>
      <c r="V106" s="468"/>
      <c r="W106" s="468"/>
      <c r="X106" s="487"/>
      <c r="Y106" s="487"/>
      <c r="Z106" s="487"/>
      <c r="AA106" s="487"/>
      <c r="AB106" s="487"/>
      <c r="AC106" s="487"/>
      <c r="AD106" s="487"/>
      <c r="AE106" s="487"/>
      <c r="AF106" s="487"/>
      <c r="AG106" s="487"/>
      <c r="AH106" s="487"/>
      <c r="AI106" s="487"/>
      <c r="AJ106" s="487"/>
      <c r="AK106" s="487"/>
      <c r="AL106" s="487"/>
      <c r="AM106" s="487"/>
      <c r="AN106" s="487"/>
      <c r="AO106" s="487"/>
    </row>
    <row r="107" spans="1:41" ht="13.9" customHeight="1" x14ac:dyDescent="0.2">
      <c r="A107" s="1377"/>
      <c r="B107" s="508" t="s">
        <v>394</v>
      </c>
      <c r="C107" s="736" t="s">
        <v>503</v>
      </c>
      <c r="D107" s="503"/>
      <c r="E107" s="504">
        <v>806</v>
      </c>
      <c r="F107" s="1363">
        <v>0</v>
      </c>
      <c r="G107" s="504">
        <f>SUM(E107:F107)</f>
        <v>806</v>
      </c>
      <c r="H107" s="503"/>
      <c r="I107" s="468"/>
      <c r="J107" s="468"/>
      <c r="K107" s="468"/>
      <c r="L107" s="777"/>
      <c r="M107" s="469"/>
      <c r="O107" s="777"/>
      <c r="R107" s="777"/>
      <c r="V107" s="468"/>
      <c r="W107" s="468"/>
      <c r="X107" s="487"/>
      <c r="Y107" s="487"/>
      <c r="Z107" s="487"/>
      <c r="AA107" s="487"/>
      <c r="AB107" s="487"/>
      <c r="AC107" s="487"/>
      <c r="AD107" s="487"/>
      <c r="AE107" s="487"/>
      <c r="AF107" s="487"/>
      <c r="AG107" s="487"/>
      <c r="AH107" s="487"/>
      <c r="AI107" s="487"/>
      <c r="AJ107" s="487"/>
      <c r="AK107" s="487"/>
      <c r="AL107" s="487"/>
      <c r="AM107" s="487"/>
      <c r="AN107" s="487"/>
      <c r="AO107" s="487"/>
    </row>
    <row r="108" spans="1:41" ht="25.5" x14ac:dyDescent="0.2">
      <c r="A108" s="966" t="s">
        <v>60</v>
      </c>
      <c r="B108" s="731">
        <v>3.7890000000000001</v>
      </c>
      <c r="C108" s="734" t="s">
        <v>490</v>
      </c>
      <c r="D108" s="503"/>
      <c r="E108" s="684">
        <f t="shared" ref="E108:G108" si="29">E107</f>
        <v>806</v>
      </c>
      <c r="F108" s="1422">
        <f t="shared" si="29"/>
        <v>0</v>
      </c>
      <c r="G108" s="684">
        <f t="shared" si="29"/>
        <v>806</v>
      </c>
      <c r="H108" s="503"/>
      <c r="I108" s="468"/>
      <c r="J108" s="468"/>
      <c r="K108" s="468"/>
      <c r="L108" s="777"/>
      <c r="M108" s="469"/>
      <c r="O108" s="777"/>
      <c r="R108" s="777"/>
      <c r="V108" s="468"/>
      <c r="W108" s="468"/>
      <c r="X108" s="487"/>
      <c r="Y108" s="487"/>
      <c r="Z108" s="487"/>
      <c r="AA108" s="487"/>
      <c r="AB108" s="487"/>
      <c r="AC108" s="487"/>
      <c r="AD108" s="487"/>
      <c r="AE108" s="487"/>
      <c r="AF108" s="487"/>
      <c r="AG108" s="487"/>
      <c r="AH108" s="487"/>
      <c r="AI108" s="487"/>
      <c r="AJ108" s="487"/>
      <c r="AK108" s="487"/>
      <c r="AL108" s="487"/>
      <c r="AM108" s="487"/>
      <c r="AN108" s="487"/>
      <c r="AO108" s="487"/>
    </row>
    <row r="109" spans="1:41" ht="8.4499999999999993" customHeight="1" x14ac:dyDescent="0.2">
      <c r="A109" s="1377"/>
      <c r="B109" s="508"/>
      <c r="C109" s="736"/>
      <c r="D109" s="503"/>
      <c r="E109" s="504"/>
      <c r="F109" s="1363"/>
      <c r="G109" s="504"/>
      <c r="H109" s="504"/>
      <c r="I109" s="468"/>
      <c r="J109" s="468"/>
      <c r="K109" s="468"/>
      <c r="L109" s="777"/>
      <c r="M109" s="469"/>
      <c r="O109" s="777"/>
      <c r="R109" s="777"/>
      <c r="V109" s="468"/>
      <c r="W109" s="468"/>
      <c r="X109" s="487"/>
      <c r="Y109" s="487"/>
      <c r="Z109" s="487"/>
      <c r="AA109" s="487"/>
      <c r="AB109" s="487"/>
      <c r="AC109" s="487"/>
      <c r="AD109" s="487"/>
      <c r="AE109" s="487"/>
      <c r="AF109" s="487"/>
      <c r="AG109" s="487"/>
      <c r="AH109" s="487"/>
      <c r="AI109" s="487"/>
      <c r="AJ109" s="487"/>
      <c r="AK109" s="487"/>
      <c r="AL109" s="487"/>
      <c r="AM109" s="487"/>
      <c r="AN109" s="487"/>
      <c r="AO109" s="487"/>
    </row>
    <row r="110" spans="1:41" ht="13.9" customHeight="1" x14ac:dyDescent="0.2">
      <c r="A110" s="1377"/>
      <c r="B110" s="731">
        <v>3.7959999999999998</v>
      </c>
      <c r="C110" s="734" t="s">
        <v>491</v>
      </c>
      <c r="D110" s="490"/>
      <c r="E110" s="490"/>
      <c r="F110" s="1363"/>
      <c r="G110" s="490"/>
      <c r="H110" s="490"/>
      <c r="I110" s="468"/>
      <c r="J110" s="468"/>
      <c r="K110" s="468"/>
      <c r="L110" s="777"/>
      <c r="M110" s="469"/>
      <c r="O110" s="777"/>
      <c r="R110" s="777"/>
      <c r="V110" s="468"/>
      <c r="W110" s="468"/>
      <c r="X110" s="487"/>
      <c r="Y110" s="487"/>
      <c r="Z110" s="487"/>
      <c r="AA110" s="487"/>
      <c r="AB110" s="487"/>
      <c r="AC110" s="487"/>
      <c r="AD110" s="487"/>
      <c r="AE110" s="487"/>
      <c r="AF110" s="487"/>
      <c r="AG110" s="487"/>
      <c r="AH110" s="487"/>
      <c r="AI110" s="487"/>
      <c r="AJ110" s="487"/>
      <c r="AK110" s="487"/>
      <c r="AL110" s="487"/>
      <c r="AM110" s="487"/>
      <c r="AN110" s="487"/>
      <c r="AO110" s="487"/>
    </row>
    <row r="111" spans="1:41" ht="13.9" customHeight="1" x14ac:dyDescent="0.2">
      <c r="A111" s="1377"/>
      <c r="B111" s="508" t="s">
        <v>394</v>
      </c>
      <c r="C111" s="736" t="s">
        <v>504</v>
      </c>
      <c r="D111" s="503"/>
      <c r="E111" s="504">
        <v>4454</v>
      </c>
      <c r="F111" s="1363">
        <v>0</v>
      </c>
      <c r="G111" s="504">
        <f>SUM(E111:F111)</f>
        <v>4454</v>
      </c>
      <c r="H111" s="503"/>
      <c r="I111" s="468"/>
      <c r="J111" s="468"/>
      <c r="K111" s="468"/>
      <c r="L111" s="777"/>
      <c r="M111" s="469"/>
      <c r="O111" s="777"/>
      <c r="R111" s="777"/>
      <c r="V111" s="468"/>
      <c r="W111" s="468"/>
      <c r="X111" s="487"/>
      <c r="Y111" s="487"/>
      <c r="Z111" s="487"/>
      <c r="AA111" s="487"/>
      <c r="AB111" s="487"/>
      <c r="AC111" s="487"/>
      <c r="AD111" s="487"/>
      <c r="AE111" s="487"/>
      <c r="AF111" s="487"/>
      <c r="AG111" s="487"/>
      <c r="AH111" s="487"/>
      <c r="AI111" s="487"/>
      <c r="AJ111" s="487"/>
      <c r="AK111" s="487"/>
      <c r="AL111" s="487"/>
      <c r="AM111" s="487"/>
      <c r="AN111" s="487"/>
      <c r="AO111" s="487"/>
    </row>
    <row r="112" spans="1:41" ht="13.9" customHeight="1" x14ac:dyDescent="0.2">
      <c r="A112" s="966" t="s">
        <v>60</v>
      </c>
      <c r="B112" s="731">
        <v>3.7959999999999998</v>
      </c>
      <c r="C112" s="734" t="s">
        <v>491</v>
      </c>
      <c r="D112" s="503"/>
      <c r="E112" s="684">
        <f t="shared" ref="E112:G112" si="30">SUM(E111:E111)</f>
        <v>4454</v>
      </c>
      <c r="F112" s="1422">
        <f t="shared" si="30"/>
        <v>0</v>
      </c>
      <c r="G112" s="684">
        <f t="shared" si="30"/>
        <v>4454</v>
      </c>
      <c r="H112" s="503"/>
      <c r="I112" s="468"/>
      <c r="J112" s="468"/>
      <c r="K112" s="468"/>
      <c r="L112" s="777"/>
      <c r="M112" s="469"/>
      <c r="O112" s="777"/>
      <c r="R112" s="777"/>
      <c r="V112" s="468"/>
      <c r="W112" s="468"/>
      <c r="X112" s="487"/>
      <c r="Y112" s="487"/>
      <c r="Z112" s="487"/>
      <c r="AA112" s="487"/>
      <c r="AB112" s="487"/>
      <c r="AC112" s="487"/>
      <c r="AD112" s="487"/>
      <c r="AE112" s="487"/>
      <c r="AF112" s="487"/>
      <c r="AG112" s="487"/>
      <c r="AH112" s="487"/>
      <c r="AI112" s="487"/>
      <c r="AJ112" s="487"/>
      <c r="AK112" s="487"/>
      <c r="AL112" s="487"/>
      <c r="AM112" s="487"/>
      <c r="AN112" s="487"/>
      <c r="AO112" s="487"/>
    </row>
    <row r="113" spans="1:41" ht="25.5" x14ac:dyDescent="0.2">
      <c r="A113" s="966" t="s">
        <v>60</v>
      </c>
      <c r="B113" s="968">
        <v>3</v>
      </c>
      <c r="C113" s="967" t="s">
        <v>203</v>
      </c>
      <c r="D113" s="504"/>
      <c r="E113" s="504"/>
      <c r="F113" s="1363"/>
      <c r="G113" s="504"/>
      <c r="H113" s="504"/>
      <c r="I113" s="468"/>
      <c r="J113" s="468"/>
      <c r="K113" s="468"/>
      <c r="L113" s="777"/>
      <c r="M113" s="469"/>
      <c r="O113" s="777"/>
      <c r="R113" s="777"/>
      <c r="V113" s="468"/>
      <c r="W113" s="468"/>
      <c r="X113" s="487"/>
      <c r="Y113" s="487"/>
      <c r="Z113" s="487"/>
      <c r="AA113" s="487"/>
      <c r="AB113" s="487"/>
      <c r="AC113" s="487"/>
      <c r="AD113" s="487"/>
      <c r="AE113" s="487"/>
      <c r="AF113" s="487"/>
      <c r="AG113" s="487"/>
      <c r="AH113" s="487"/>
      <c r="AI113" s="487"/>
      <c r="AJ113" s="487"/>
      <c r="AK113" s="487"/>
      <c r="AL113" s="487"/>
      <c r="AM113" s="487"/>
      <c r="AN113" s="487"/>
      <c r="AO113" s="487"/>
    </row>
    <row r="114" spans="1:41" ht="13.9" customHeight="1" x14ac:dyDescent="0.2">
      <c r="A114" s="966" t="s">
        <v>60</v>
      </c>
      <c r="B114" s="965">
        <v>4217</v>
      </c>
      <c r="C114" s="964" t="s">
        <v>202</v>
      </c>
      <c r="D114" s="503"/>
      <c r="E114" s="684">
        <f t="shared" ref="E114:G114" si="31">E112+E108</f>
        <v>5260</v>
      </c>
      <c r="F114" s="1422">
        <f t="shared" si="31"/>
        <v>0</v>
      </c>
      <c r="G114" s="684">
        <f t="shared" si="31"/>
        <v>5260</v>
      </c>
      <c r="H114" s="503" t="s">
        <v>620</v>
      </c>
      <c r="I114" s="468"/>
      <c r="J114" s="468"/>
      <c r="K114" s="468"/>
      <c r="L114" s="777"/>
      <c r="M114" s="469"/>
      <c r="O114" s="777"/>
      <c r="R114" s="777"/>
      <c r="V114" s="468"/>
      <c r="W114" s="468"/>
      <c r="X114" s="487"/>
      <c r="Y114" s="487"/>
      <c r="Z114" s="487"/>
      <c r="AA114" s="487"/>
      <c r="AB114" s="487"/>
      <c r="AC114" s="487"/>
      <c r="AD114" s="487"/>
      <c r="AE114" s="487"/>
      <c r="AF114" s="487"/>
      <c r="AG114" s="487"/>
      <c r="AH114" s="487"/>
      <c r="AI114" s="487"/>
      <c r="AJ114" s="487"/>
      <c r="AK114" s="487"/>
      <c r="AL114" s="487"/>
      <c r="AM114" s="487"/>
      <c r="AN114" s="487"/>
      <c r="AO114" s="487"/>
    </row>
    <row r="115" spans="1:41" ht="9" customHeight="1" x14ac:dyDescent="0.2">
      <c r="A115" s="1377"/>
      <c r="B115" s="737"/>
      <c r="C115" s="734"/>
      <c r="D115" s="490"/>
      <c r="E115" s="501"/>
      <c r="F115" s="1362"/>
      <c r="G115" s="501"/>
      <c r="H115" s="501"/>
      <c r="I115" s="468"/>
      <c r="J115" s="468"/>
      <c r="K115" s="468"/>
      <c r="L115" s="777"/>
      <c r="M115" s="469"/>
      <c r="O115" s="777"/>
      <c r="R115" s="777"/>
      <c r="V115" s="468"/>
      <c r="W115" s="468"/>
      <c r="X115" s="487"/>
      <c r="Y115" s="487"/>
      <c r="Z115" s="487"/>
      <c r="AA115" s="487"/>
      <c r="AB115" s="487"/>
      <c r="AC115" s="487"/>
      <c r="AD115" s="487"/>
      <c r="AE115" s="487"/>
      <c r="AF115" s="487"/>
      <c r="AG115" s="487"/>
      <c r="AH115" s="487"/>
      <c r="AI115" s="487"/>
      <c r="AJ115" s="487"/>
      <c r="AK115" s="487"/>
      <c r="AL115" s="487"/>
      <c r="AM115" s="487"/>
      <c r="AN115" s="487"/>
      <c r="AO115" s="487"/>
    </row>
    <row r="116" spans="1:41" ht="38.25" x14ac:dyDescent="0.2">
      <c r="A116" s="1377" t="s">
        <v>64</v>
      </c>
      <c r="B116" s="733">
        <v>4225</v>
      </c>
      <c r="C116" s="734" t="s">
        <v>506</v>
      </c>
      <c r="D116" s="490"/>
      <c r="E116" s="490"/>
      <c r="F116" s="1363"/>
      <c r="G116" s="490"/>
      <c r="H116" s="490"/>
      <c r="I116" s="468"/>
      <c r="J116" s="468"/>
      <c r="K116" s="468"/>
      <c r="L116" s="777"/>
      <c r="M116" s="469"/>
      <c r="O116" s="777"/>
      <c r="R116" s="777"/>
      <c r="V116" s="468"/>
      <c r="W116" s="468"/>
      <c r="X116" s="487"/>
      <c r="Y116" s="487"/>
      <c r="Z116" s="487"/>
      <c r="AA116" s="487"/>
      <c r="AB116" s="487"/>
      <c r="AC116" s="487"/>
      <c r="AD116" s="487"/>
      <c r="AE116" s="487"/>
      <c r="AF116" s="487"/>
      <c r="AG116" s="487"/>
      <c r="AH116" s="487"/>
      <c r="AI116" s="487"/>
      <c r="AJ116" s="487"/>
      <c r="AK116" s="487"/>
      <c r="AL116" s="487"/>
      <c r="AM116" s="487"/>
      <c r="AN116" s="487"/>
      <c r="AO116" s="487"/>
    </row>
    <row r="117" spans="1:41" ht="13.9" customHeight="1" x14ac:dyDescent="0.2">
      <c r="A117" s="1377"/>
      <c r="B117" s="759">
        <v>3</v>
      </c>
      <c r="C117" s="736" t="s">
        <v>507</v>
      </c>
      <c r="D117" s="444"/>
      <c r="E117" s="439"/>
      <c r="F117" s="1280"/>
      <c r="G117" s="439"/>
      <c r="H117" s="439"/>
      <c r="I117" s="468"/>
      <c r="J117" s="468"/>
      <c r="K117" s="468"/>
      <c r="L117" s="777"/>
      <c r="M117" s="469"/>
      <c r="O117" s="777"/>
      <c r="R117" s="777"/>
      <c r="V117" s="468"/>
      <c r="W117" s="468"/>
      <c r="X117" s="487"/>
      <c r="Y117" s="487"/>
      <c r="Z117" s="487"/>
      <c r="AA117" s="487"/>
      <c r="AB117" s="487"/>
      <c r="AC117" s="487"/>
      <c r="AD117" s="487"/>
      <c r="AE117" s="487"/>
      <c r="AF117" s="487"/>
      <c r="AG117" s="487"/>
      <c r="AH117" s="487"/>
      <c r="AI117" s="487"/>
      <c r="AJ117" s="487"/>
      <c r="AK117" s="487"/>
      <c r="AL117" s="487"/>
      <c r="AM117" s="487"/>
      <c r="AN117" s="487"/>
      <c r="AO117" s="487"/>
    </row>
    <row r="118" spans="1:41" x14ac:dyDescent="0.2">
      <c r="A118" s="1377"/>
      <c r="B118" s="731">
        <v>3.8</v>
      </c>
      <c r="C118" s="734" t="s">
        <v>21</v>
      </c>
      <c r="D118" s="444"/>
      <c r="E118" s="439"/>
      <c r="F118" s="1280"/>
      <c r="G118" s="439"/>
      <c r="H118" s="439"/>
      <c r="I118" s="468"/>
      <c r="J118" s="468"/>
      <c r="K118" s="468"/>
      <c r="L118" s="777"/>
      <c r="M118" s="469"/>
      <c r="O118" s="777"/>
      <c r="R118" s="777"/>
      <c r="V118" s="468"/>
      <c r="W118" s="468"/>
      <c r="X118" s="487"/>
      <c r="Y118" s="487"/>
      <c r="Z118" s="487"/>
      <c r="AA118" s="487"/>
      <c r="AB118" s="487"/>
      <c r="AC118" s="487"/>
      <c r="AD118" s="487"/>
      <c r="AE118" s="487"/>
      <c r="AF118" s="487"/>
      <c r="AG118" s="487"/>
      <c r="AH118" s="487"/>
      <c r="AI118" s="487"/>
      <c r="AJ118" s="487"/>
      <c r="AK118" s="487"/>
      <c r="AL118" s="487"/>
      <c r="AM118" s="487"/>
      <c r="AN118" s="487"/>
      <c r="AO118" s="487"/>
    </row>
    <row r="119" spans="1:41" ht="40.15" customHeight="1" x14ac:dyDescent="0.2">
      <c r="A119" s="1377"/>
      <c r="B119" s="759">
        <v>43</v>
      </c>
      <c r="C119" s="736" t="s">
        <v>508</v>
      </c>
      <c r="D119" s="444"/>
      <c r="E119" s="439"/>
      <c r="F119" s="1280"/>
      <c r="G119" s="439"/>
      <c r="H119" s="439"/>
      <c r="I119" s="468"/>
      <c r="J119" s="468"/>
      <c r="K119" s="468"/>
      <c r="L119" s="777"/>
      <c r="M119" s="469"/>
      <c r="O119" s="777"/>
      <c r="R119" s="777"/>
      <c r="V119" s="468"/>
      <c r="W119" s="468"/>
      <c r="X119" s="487"/>
      <c r="Y119" s="487"/>
      <c r="Z119" s="487"/>
      <c r="AA119" s="487"/>
      <c r="AB119" s="487"/>
      <c r="AC119" s="487"/>
      <c r="AD119" s="487"/>
      <c r="AE119" s="487"/>
      <c r="AF119" s="487"/>
      <c r="AG119" s="487"/>
      <c r="AH119" s="487"/>
      <c r="AI119" s="487"/>
      <c r="AJ119" s="487"/>
      <c r="AK119" s="487"/>
      <c r="AL119" s="487"/>
      <c r="AM119" s="487"/>
      <c r="AN119" s="487"/>
      <c r="AO119" s="487"/>
    </row>
    <row r="120" spans="1:41" ht="40.15" customHeight="1" x14ac:dyDescent="0.2">
      <c r="A120" s="737" t="s">
        <v>627</v>
      </c>
      <c r="B120" s="759" t="s">
        <v>632</v>
      </c>
      <c r="C120" s="736" t="s">
        <v>873</v>
      </c>
      <c r="D120" s="444"/>
      <c r="E120" s="439">
        <v>2000</v>
      </c>
      <c r="F120" s="1280">
        <v>0</v>
      </c>
      <c r="G120" s="439">
        <f>SUM(E120:F120)</f>
        <v>2000</v>
      </c>
      <c r="H120" s="439"/>
      <c r="I120" s="468"/>
      <c r="J120" s="468"/>
      <c r="K120" s="468"/>
      <c r="L120" s="468"/>
      <c r="M120" s="468"/>
      <c r="O120" s="777"/>
      <c r="R120" s="777"/>
      <c r="V120" s="468"/>
      <c r="W120" s="468"/>
      <c r="X120" s="487"/>
      <c r="Y120" s="487"/>
      <c r="Z120" s="487"/>
      <c r="AA120" s="487"/>
      <c r="AB120" s="487"/>
      <c r="AC120" s="487"/>
      <c r="AD120" s="487"/>
      <c r="AE120" s="487"/>
      <c r="AF120" s="487"/>
      <c r="AG120" s="487"/>
      <c r="AH120" s="487"/>
      <c r="AI120" s="487"/>
      <c r="AJ120" s="487"/>
      <c r="AK120" s="487"/>
      <c r="AL120" s="487"/>
      <c r="AM120" s="487"/>
      <c r="AN120" s="487"/>
      <c r="AO120" s="487"/>
    </row>
    <row r="121" spans="1:41" ht="39" customHeight="1" x14ac:dyDescent="0.2">
      <c r="A121" s="737" t="s">
        <v>627</v>
      </c>
      <c r="B121" s="759" t="s">
        <v>633</v>
      </c>
      <c r="C121" s="736" t="s">
        <v>798</v>
      </c>
      <c r="D121" s="444"/>
      <c r="E121" s="439">
        <v>2000</v>
      </c>
      <c r="F121" s="1280">
        <v>0</v>
      </c>
      <c r="G121" s="439">
        <f>SUM(E121:F121)</f>
        <v>2000</v>
      </c>
      <c r="H121" s="439"/>
      <c r="I121" s="468"/>
      <c r="J121" s="468"/>
      <c r="K121" s="468"/>
      <c r="L121" s="468"/>
      <c r="M121" s="468"/>
      <c r="O121" s="777"/>
      <c r="R121" s="777"/>
      <c r="V121" s="468"/>
      <c r="W121" s="468"/>
      <c r="X121" s="487"/>
      <c r="Y121" s="487"/>
      <c r="Z121" s="487"/>
      <c r="AA121" s="487"/>
      <c r="AB121" s="487"/>
      <c r="AC121" s="487"/>
      <c r="AD121" s="487"/>
      <c r="AE121" s="487"/>
      <c r="AF121" s="487"/>
      <c r="AG121" s="487"/>
      <c r="AH121" s="487"/>
      <c r="AI121" s="487"/>
      <c r="AJ121" s="487"/>
      <c r="AK121" s="487"/>
      <c r="AL121" s="487"/>
      <c r="AM121" s="487"/>
      <c r="AN121" s="487"/>
      <c r="AO121" s="487"/>
    </row>
    <row r="122" spans="1:41" ht="38.25" x14ac:dyDescent="0.2">
      <c r="A122" s="1377" t="s">
        <v>60</v>
      </c>
      <c r="B122" s="759">
        <v>43</v>
      </c>
      <c r="C122" s="736" t="s">
        <v>508</v>
      </c>
      <c r="D122" s="444"/>
      <c r="E122" s="438">
        <f>SUM(E120:E121)</f>
        <v>4000</v>
      </c>
      <c r="F122" s="1286">
        <f t="shared" ref="F122:G122" si="32">SUM(F120:F121)</f>
        <v>0</v>
      </c>
      <c r="G122" s="438">
        <f t="shared" si="32"/>
        <v>4000</v>
      </c>
      <c r="H122" s="439"/>
      <c r="I122" s="468"/>
      <c r="J122" s="468"/>
      <c r="K122" s="468"/>
      <c r="L122" s="777"/>
      <c r="M122" s="469"/>
      <c r="O122" s="777"/>
      <c r="R122" s="777"/>
      <c r="V122" s="468"/>
      <c r="W122" s="468"/>
      <c r="X122" s="487"/>
      <c r="Y122" s="487"/>
      <c r="Z122" s="487"/>
      <c r="AA122" s="487"/>
      <c r="AB122" s="487"/>
      <c r="AC122" s="487"/>
      <c r="AD122" s="487"/>
      <c r="AE122" s="487"/>
      <c r="AF122" s="487"/>
      <c r="AG122" s="487"/>
      <c r="AH122" s="487"/>
      <c r="AI122" s="487"/>
      <c r="AJ122" s="487"/>
      <c r="AK122" s="487"/>
      <c r="AL122" s="487"/>
      <c r="AM122" s="487"/>
      <c r="AN122" s="487"/>
      <c r="AO122" s="487"/>
    </row>
    <row r="123" spans="1:41" ht="13.9" customHeight="1" x14ac:dyDescent="0.2">
      <c r="A123" s="1377" t="s">
        <v>60</v>
      </c>
      <c r="B123" s="731">
        <v>3.8</v>
      </c>
      <c r="C123" s="734" t="s">
        <v>21</v>
      </c>
      <c r="D123" s="444"/>
      <c r="E123" s="451">
        <f t="shared" ref="E123:F124" si="33">E122</f>
        <v>4000</v>
      </c>
      <c r="F123" s="1444">
        <f t="shared" si="33"/>
        <v>0</v>
      </c>
      <c r="G123" s="451">
        <f t="shared" ref="G123" si="34">G122</f>
        <v>4000</v>
      </c>
      <c r="H123" s="439" t="s">
        <v>704</v>
      </c>
      <c r="I123" s="468"/>
      <c r="J123" s="468"/>
      <c r="K123" s="468"/>
      <c r="L123" s="777"/>
      <c r="M123" s="469"/>
      <c r="O123" s="777"/>
      <c r="R123" s="777"/>
      <c r="V123" s="468"/>
      <c r="W123" s="468"/>
      <c r="X123" s="487"/>
      <c r="Y123" s="487"/>
      <c r="Z123" s="487"/>
      <c r="AA123" s="487"/>
      <c r="AB123" s="487"/>
      <c r="AC123" s="487"/>
      <c r="AD123" s="487"/>
      <c r="AE123" s="487"/>
      <c r="AF123" s="487"/>
      <c r="AG123" s="487"/>
      <c r="AH123" s="487"/>
      <c r="AI123" s="487"/>
      <c r="AJ123" s="487"/>
      <c r="AK123" s="487"/>
      <c r="AL123" s="487"/>
      <c r="AM123" s="487"/>
      <c r="AN123" s="487"/>
      <c r="AO123" s="487"/>
    </row>
    <row r="124" spans="1:41" ht="13.9" customHeight="1" x14ac:dyDescent="0.2">
      <c r="A124" s="1377" t="s">
        <v>60</v>
      </c>
      <c r="B124" s="759">
        <v>3</v>
      </c>
      <c r="C124" s="736" t="s">
        <v>507</v>
      </c>
      <c r="D124" s="444"/>
      <c r="E124" s="451">
        <f t="shared" si="33"/>
        <v>4000</v>
      </c>
      <c r="F124" s="1444">
        <f t="shared" si="33"/>
        <v>0</v>
      </c>
      <c r="G124" s="451">
        <f t="shared" ref="G124:G125" si="35">G123</f>
        <v>4000</v>
      </c>
      <c r="H124" s="439"/>
      <c r="I124" s="468"/>
      <c r="J124" s="468"/>
      <c r="K124" s="468"/>
      <c r="L124" s="777"/>
      <c r="M124" s="469"/>
      <c r="O124" s="777"/>
      <c r="R124" s="777"/>
      <c r="V124" s="468"/>
      <c r="W124" s="468"/>
      <c r="X124" s="487"/>
      <c r="Y124" s="487"/>
      <c r="Z124" s="487"/>
      <c r="AA124" s="487"/>
      <c r="AB124" s="487"/>
      <c r="AC124" s="487"/>
      <c r="AD124" s="487"/>
      <c r="AE124" s="487"/>
      <c r="AF124" s="487"/>
      <c r="AG124" s="487"/>
      <c r="AH124" s="487"/>
      <c r="AI124" s="487"/>
      <c r="AJ124" s="487"/>
      <c r="AK124" s="487"/>
      <c r="AL124" s="487"/>
      <c r="AM124" s="487"/>
      <c r="AN124" s="487"/>
      <c r="AO124" s="487"/>
    </row>
    <row r="125" spans="1:41" ht="27.95" customHeight="1" x14ac:dyDescent="0.2">
      <c r="A125" s="774" t="s">
        <v>60</v>
      </c>
      <c r="B125" s="766">
        <v>4225</v>
      </c>
      <c r="C125" s="767" t="s">
        <v>509</v>
      </c>
      <c r="D125" s="452"/>
      <c r="E125" s="505">
        <f>E124</f>
        <v>4000</v>
      </c>
      <c r="F125" s="1444">
        <f t="shared" ref="F125" si="36">F124</f>
        <v>0</v>
      </c>
      <c r="G125" s="505">
        <f t="shared" si="35"/>
        <v>4000</v>
      </c>
      <c r="H125" s="497"/>
      <c r="I125" s="468"/>
      <c r="J125" s="468"/>
      <c r="K125" s="468"/>
      <c r="L125" s="777"/>
      <c r="M125" s="469"/>
      <c r="O125" s="777"/>
      <c r="R125" s="777"/>
      <c r="V125" s="468"/>
      <c r="W125" s="468"/>
      <c r="X125" s="487"/>
      <c r="Y125" s="487"/>
      <c r="Z125" s="487"/>
      <c r="AA125" s="487"/>
      <c r="AB125" s="487"/>
      <c r="AC125" s="487"/>
      <c r="AD125" s="487"/>
      <c r="AE125" s="487"/>
      <c r="AF125" s="487"/>
      <c r="AG125" s="487"/>
      <c r="AH125" s="487"/>
      <c r="AI125" s="487"/>
      <c r="AJ125" s="487"/>
      <c r="AK125" s="487"/>
      <c r="AL125" s="487"/>
      <c r="AM125" s="487"/>
      <c r="AN125" s="487"/>
      <c r="AO125" s="487"/>
    </row>
    <row r="126" spans="1:41" ht="7.15" customHeight="1" x14ac:dyDescent="0.2">
      <c r="A126" s="1377"/>
      <c r="B126" s="733"/>
      <c r="C126" s="734"/>
      <c r="D126" s="444"/>
      <c r="E126" s="497"/>
      <c r="F126" s="1280"/>
      <c r="G126" s="497"/>
      <c r="H126" s="497"/>
      <c r="I126" s="468"/>
      <c r="J126" s="468"/>
      <c r="K126" s="468"/>
      <c r="L126" s="777"/>
      <c r="M126" s="469"/>
      <c r="O126" s="777"/>
      <c r="R126" s="777"/>
      <c r="V126" s="468"/>
      <c r="W126" s="468"/>
      <c r="X126" s="487"/>
      <c r="Y126" s="487"/>
      <c r="Z126" s="487"/>
      <c r="AA126" s="487"/>
      <c r="AB126" s="487"/>
      <c r="AC126" s="487"/>
      <c r="AD126" s="487"/>
      <c r="AE126" s="487"/>
      <c r="AF126" s="487"/>
      <c r="AG126" s="487"/>
      <c r="AH126" s="487"/>
      <c r="AI126" s="487"/>
      <c r="AJ126" s="487"/>
      <c r="AK126" s="487"/>
      <c r="AL126" s="487"/>
      <c r="AM126" s="487"/>
      <c r="AN126" s="487"/>
      <c r="AO126" s="487"/>
    </row>
    <row r="127" spans="1:41" ht="25.5" x14ac:dyDescent="0.2">
      <c r="A127" s="1377" t="s">
        <v>64</v>
      </c>
      <c r="B127" s="733">
        <v>4235</v>
      </c>
      <c r="C127" s="734" t="s">
        <v>510</v>
      </c>
      <c r="D127" s="497"/>
      <c r="E127" s="497"/>
      <c r="F127" s="1280"/>
      <c r="G127" s="497"/>
      <c r="H127" s="497"/>
      <c r="I127" s="468"/>
      <c r="J127" s="468"/>
      <c r="K127" s="468"/>
      <c r="L127" s="777"/>
      <c r="M127" s="469"/>
      <c r="O127" s="777"/>
      <c r="R127" s="777"/>
      <c r="V127" s="468"/>
      <c r="W127" s="468"/>
      <c r="X127" s="487"/>
      <c r="Y127" s="487"/>
      <c r="Z127" s="487"/>
      <c r="AA127" s="487"/>
      <c r="AB127" s="487"/>
      <c r="AC127" s="487"/>
      <c r="AD127" s="487"/>
      <c r="AE127" s="487"/>
      <c r="AF127" s="487"/>
      <c r="AG127" s="487"/>
      <c r="AH127" s="487"/>
      <c r="AI127" s="487"/>
      <c r="AJ127" s="487"/>
      <c r="AK127" s="487"/>
      <c r="AL127" s="487"/>
      <c r="AM127" s="487"/>
      <c r="AN127" s="487"/>
      <c r="AO127" s="487"/>
    </row>
    <row r="128" spans="1:41" ht="13.9" customHeight="1" x14ac:dyDescent="0.2">
      <c r="A128" s="1377"/>
      <c r="B128" s="759">
        <v>2</v>
      </c>
      <c r="C128" s="736" t="s">
        <v>494</v>
      </c>
      <c r="D128" s="497"/>
      <c r="E128" s="497"/>
      <c r="F128" s="1280"/>
      <c r="G128" s="497"/>
      <c r="H128" s="497"/>
      <c r="I128" s="468"/>
      <c r="J128" s="468"/>
      <c r="K128" s="468"/>
      <c r="L128" s="777"/>
      <c r="M128" s="469"/>
      <c r="O128" s="777"/>
      <c r="R128" s="777"/>
      <c r="V128" s="468"/>
      <c r="W128" s="468"/>
      <c r="X128" s="487"/>
      <c r="Y128" s="487"/>
      <c r="Z128" s="487"/>
      <c r="AA128" s="487"/>
      <c r="AB128" s="487"/>
      <c r="AC128" s="487"/>
      <c r="AD128" s="487"/>
      <c r="AE128" s="487"/>
      <c r="AF128" s="487"/>
      <c r="AG128" s="487"/>
      <c r="AH128" s="487"/>
      <c r="AI128" s="487"/>
      <c r="AJ128" s="487"/>
      <c r="AK128" s="487"/>
      <c r="AL128" s="487"/>
      <c r="AM128" s="487"/>
      <c r="AN128" s="487"/>
      <c r="AO128" s="487"/>
    </row>
    <row r="129" spans="1:41" ht="0.75" customHeight="1" x14ac:dyDescent="0.2">
      <c r="A129" s="1377"/>
      <c r="B129" s="731"/>
      <c r="C129" s="734"/>
      <c r="D129" s="444"/>
      <c r="E129" s="439"/>
      <c r="F129" s="1280"/>
      <c r="G129" s="439"/>
      <c r="H129" s="439"/>
      <c r="I129" s="468"/>
      <c r="J129" s="468"/>
      <c r="K129" s="468"/>
      <c r="L129" s="777"/>
      <c r="M129" s="469"/>
      <c r="O129" s="777"/>
      <c r="R129" s="777"/>
      <c r="V129" s="468"/>
      <c r="W129" s="468"/>
      <c r="X129" s="487"/>
      <c r="Y129" s="487"/>
      <c r="Z129" s="487"/>
      <c r="AA129" s="487"/>
      <c r="AB129" s="487"/>
      <c r="AC129" s="487"/>
      <c r="AD129" s="487"/>
      <c r="AE129" s="487"/>
      <c r="AF129" s="487"/>
      <c r="AG129" s="487"/>
      <c r="AH129" s="487"/>
      <c r="AI129" s="487"/>
      <c r="AJ129" s="487"/>
      <c r="AK129" s="487"/>
      <c r="AL129" s="487"/>
      <c r="AM129" s="487"/>
      <c r="AN129" s="487"/>
      <c r="AO129" s="487"/>
    </row>
    <row r="130" spans="1:41" x14ac:dyDescent="0.2">
      <c r="A130" s="737" t="s">
        <v>627</v>
      </c>
      <c r="B130" s="731">
        <v>2.1040000000000001</v>
      </c>
      <c r="C130" s="734" t="s">
        <v>502</v>
      </c>
      <c r="D130" s="444"/>
      <c r="E130" s="439"/>
      <c r="F130" s="1280"/>
      <c r="G130" s="439"/>
      <c r="H130" s="439"/>
      <c r="I130" s="468"/>
      <c r="J130" s="468"/>
      <c r="K130" s="468"/>
      <c r="L130" s="777"/>
      <c r="M130" s="469"/>
      <c r="O130" s="777"/>
      <c r="R130" s="777"/>
      <c r="V130" s="468"/>
      <c r="W130" s="468"/>
      <c r="X130" s="487"/>
      <c r="Y130" s="487"/>
      <c r="Z130" s="487"/>
      <c r="AA130" s="487"/>
      <c r="AB130" s="487"/>
      <c r="AC130" s="487"/>
      <c r="AD130" s="487"/>
      <c r="AE130" s="487"/>
      <c r="AF130" s="487"/>
      <c r="AG130" s="487"/>
      <c r="AH130" s="487"/>
      <c r="AI130" s="487"/>
      <c r="AJ130" s="487"/>
      <c r="AK130" s="487"/>
      <c r="AL130" s="487"/>
      <c r="AM130" s="487"/>
      <c r="AN130" s="487"/>
      <c r="AO130" s="487"/>
    </row>
    <row r="131" spans="1:41" x14ac:dyDescent="0.2">
      <c r="A131" s="1377"/>
      <c r="B131" s="737">
        <v>39</v>
      </c>
      <c r="C131" s="736" t="s">
        <v>494</v>
      </c>
      <c r="D131" s="444"/>
      <c r="E131" s="439"/>
      <c r="F131" s="1280"/>
      <c r="G131" s="439"/>
      <c r="H131" s="439"/>
      <c r="I131" s="468"/>
      <c r="J131" s="468"/>
      <c r="K131" s="468"/>
      <c r="L131" s="777"/>
      <c r="M131" s="469"/>
      <c r="O131" s="777"/>
      <c r="R131" s="777"/>
      <c r="V131" s="468"/>
      <c r="W131" s="468"/>
      <c r="X131" s="487"/>
      <c r="Y131" s="487"/>
      <c r="Z131" s="487"/>
      <c r="AA131" s="487"/>
      <c r="AB131" s="487"/>
      <c r="AC131" s="487"/>
      <c r="AD131" s="487"/>
      <c r="AE131" s="487"/>
      <c r="AF131" s="487"/>
      <c r="AG131" s="487"/>
      <c r="AH131" s="487"/>
      <c r="AI131" s="487"/>
      <c r="AJ131" s="487"/>
      <c r="AK131" s="487"/>
      <c r="AL131" s="487"/>
      <c r="AM131" s="487"/>
      <c r="AN131" s="487"/>
      <c r="AO131" s="487"/>
    </row>
    <row r="132" spans="1:41" x14ac:dyDescent="0.2">
      <c r="A132" s="1377"/>
      <c r="B132" s="737">
        <v>66</v>
      </c>
      <c r="C132" s="736" t="s">
        <v>642</v>
      </c>
      <c r="D132" s="444"/>
      <c r="E132" s="439"/>
      <c r="F132" s="1280"/>
      <c r="G132" s="439"/>
      <c r="H132" s="439"/>
      <c r="I132" s="468"/>
      <c r="J132" s="468"/>
      <c r="K132" s="468"/>
      <c r="L132" s="777"/>
      <c r="M132" s="469"/>
      <c r="O132" s="777"/>
      <c r="R132" s="777"/>
      <c r="V132" s="468"/>
      <c r="W132" s="468"/>
      <c r="X132" s="487"/>
      <c r="Y132" s="487"/>
      <c r="Z132" s="487"/>
      <c r="AA132" s="487"/>
      <c r="AB132" s="487"/>
      <c r="AC132" s="487"/>
      <c r="AD132" s="487"/>
      <c r="AE132" s="487"/>
      <c r="AF132" s="487"/>
      <c r="AG132" s="487"/>
      <c r="AH132" s="487"/>
      <c r="AI132" s="487"/>
      <c r="AJ132" s="487"/>
      <c r="AK132" s="487"/>
      <c r="AL132" s="487"/>
      <c r="AM132" s="487"/>
      <c r="AN132" s="487"/>
      <c r="AO132" s="487"/>
    </row>
    <row r="133" spans="1:41" ht="25.5" x14ac:dyDescent="0.2">
      <c r="A133" s="1377"/>
      <c r="B133" s="762" t="s">
        <v>511</v>
      </c>
      <c r="C133" s="736" t="s">
        <v>865</v>
      </c>
      <c r="D133" s="444"/>
      <c r="E133" s="439">
        <v>2500</v>
      </c>
      <c r="F133" s="1280">
        <v>0</v>
      </c>
      <c r="G133" s="439">
        <f>F133+E133</f>
        <v>2500</v>
      </c>
      <c r="H133" s="1272" t="s">
        <v>816</v>
      </c>
      <c r="I133" s="468"/>
      <c r="J133" s="468"/>
      <c r="K133" s="468"/>
      <c r="L133" s="468"/>
      <c r="M133" s="468"/>
      <c r="O133" s="777"/>
      <c r="R133" s="777"/>
      <c r="V133" s="468"/>
      <c r="W133" s="468"/>
      <c r="X133" s="487"/>
      <c r="Y133" s="487"/>
      <c r="Z133" s="487"/>
      <c r="AA133" s="487"/>
      <c r="AB133" s="487"/>
      <c r="AC133" s="487"/>
      <c r="AD133" s="487"/>
      <c r="AE133" s="487"/>
      <c r="AF133" s="487"/>
      <c r="AG133" s="487"/>
      <c r="AH133" s="487"/>
      <c r="AI133" s="487"/>
      <c r="AJ133" s="487"/>
      <c r="AK133" s="487"/>
      <c r="AL133" s="487"/>
      <c r="AM133" s="487"/>
      <c r="AN133" s="487"/>
      <c r="AO133" s="487"/>
    </row>
    <row r="134" spans="1:41" x14ac:dyDescent="0.2">
      <c r="A134" s="1377" t="s">
        <v>60</v>
      </c>
      <c r="B134" s="731">
        <v>2.1040000000000001</v>
      </c>
      <c r="C134" s="734" t="s">
        <v>502</v>
      </c>
      <c r="D134" s="444"/>
      <c r="E134" s="438">
        <f>E133</f>
        <v>2500</v>
      </c>
      <c r="F134" s="1286">
        <f>F133</f>
        <v>0</v>
      </c>
      <c r="G134" s="438">
        <f>G133</f>
        <v>2500</v>
      </c>
      <c r="H134" s="439"/>
      <c r="I134" s="468"/>
      <c r="J134" s="468"/>
      <c r="K134" s="468"/>
      <c r="L134" s="777"/>
      <c r="M134" s="469"/>
      <c r="O134" s="777"/>
      <c r="R134" s="777"/>
      <c r="V134" s="468"/>
      <c r="W134" s="468"/>
      <c r="X134" s="487"/>
      <c r="Y134" s="487"/>
      <c r="Z134" s="487"/>
      <c r="AA134" s="487"/>
      <c r="AB134" s="487"/>
      <c r="AC134" s="487"/>
      <c r="AD134" s="487"/>
      <c r="AE134" s="487"/>
      <c r="AF134" s="487"/>
      <c r="AG134" s="487"/>
      <c r="AH134" s="487"/>
      <c r="AI134" s="487"/>
      <c r="AJ134" s="487"/>
      <c r="AK134" s="487"/>
      <c r="AL134" s="487"/>
      <c r="AM134" s="487"/>
      <c r="AN134" s="487"/>
      <c r="AO134" s="487"/>
    </row>
    <row r="135" spans="1:41" x14ac:dyDescent="0.2">
      <c r="A135" s="1377" t="s">
        <v>60</v>
      </c>
      <c r="B135" s="759">
        <v>2</v>
      </c>
      <c r="C135" s="736" t="s">
        <v>494</v>
      </c>
      <c r="D135" s="444"/>
      <c r="E135" s="451">
        <f>E134</f>
        <v>2500</v>
      </c>
      <c r="F135" s="1444">
        <f t="shared" ref="F135:G135" si="37">F134</f>
        <v>0</v>
      </c>
      <c r="G135" s="451">
        <f t="shared" si="37"/>
        <v>2500</v>
      </c>
      <c r="H135" s="439"/>
      <c r="I135" s="468"/>
      <c r="J135" s="468"/>
      <c r="K135" s="468"/>
      <c r="L135" s="777"/>
      <c r="M135" s="469"/>
      <c r="O135" s="777"/>
      <c r="R135" s="777"/>
      <c r="V135" s="468"/>
      <c r="W135" s="468"/>
      <c r="X135" s="487"/>
      <c r="Y135" s="487"/>
      <c r="Z135" s="487"/>
      <c r="AA135" s="487"/>
      <c r="AB135" s="487"/>
      <c r="AC135" s="487"/>
      <c r="AD135" s="487"/>
      <c r="AE135" s="487"/>
      <c r="AF135" s="487"/>
      <c r="AG135" s="487"/>
      <c r="AH135" s="487"/>
      <c r="AI135" s="487"/>
      <c r="AJ135" s="487"/>
      <c r="AK135" s="487"/>
      <c r="AL135" s="487"/>
      <c r="AM135" s="487"/>
      <c r="AN135" s="487"/>
      <c r="AO135" s="487"/>
    </row>
    <row r="136" spans="1:41" ht="25.5" x14ac:dyDescent="0.2">
      <c r="A136" s="1377" t="s">
        <v>60</v>
      </c>
      <c r="B136" s="733">
        <v>4235</v>
      </c>
      <c r="C136" s="734" t="s">
        <v>510</v>
      </c>
      <c r="D136" s="444"/>
      <c r="E136" s="451">
        <f t="shared" ref="E136:G136" si="38">E135</f>
        <v>2500</v>
      </c>
      <c r="F136" s="1444">
        <f t="shared" si="38"/>
        <v>0</v>
      </c>
      <c r="G136" s="451">
        <f t="shared" si="38"/>
        <v>2500</v>
      </c>
      <c r="H136" s="439"/>
      <c r="I136" s="468"/>
      <c r="J136" s="468"/>
      <c r="K136" s="468"/>
      <c r="L136" s="777"/>
      <c r="M136" s="469"/>
      <c r="O136" s="777"/>
      <c r="R136" s="777"/>
      <c r="V136" s="468"/>
      <c r="W136" s="468"/>
      <c r="X136" s="487"/>
      <c r="Y136" s="487"/>
      <c r="Z136" s="487"/>
      <c r="AA136" s="487"/>
      <c r="AB136" s="487"/>
      <c r="AC136" s="487"/>
      <c r="AD136" s="487"/>
      <c r="AE136" s="487"/>
      <c r="AF136" s="487"/>
      <c r="AG136" s="487"/>
      <c r="AH136" s="487"/>
      <c r="AI136" s="487"/>
      <c r="AJ136" s="487"/>
      <c r="AK136" s="487"/>
      <c r="AL136" s="487"/>
      <c r="AM136" s="487"/>
      <c r="AN136" s="487"/>
      <c r="AO136" s="487"/>
    </row>
    <row r="137" spans="1:41" ht="11.1" customHeight="1" x14ac:dyDescent="0.2">
      <c r="A137" s="1377"/>
      <c r="B137" s="737"/>
      <c r="C137" s="734"/>
      <c r="D137" s="490"/>
      <c r="E137" s="501"/>
      <c r="F137" s="1362"/>
      <c r="G137" s="501"/>
      <c r="H137" s="501"/>
      <c r="I137" s="468"/>
      <c r="J137" s="468"/>
      <c r="K137" s="468"/>
      <c r="L137" s="777"/>
      <c r="M137" s="469"/>
      <c r="O137" s="777"/>
      <c r="R137" s="777"/>
      <c r="V137" s="468"/>
      <c r="W137" s="468"/>
      <c r="X137" s="487"/>
      <c r="Y137" s="487"/>
      <c r="Z137" s="487"/>
      <c r="AA137" s="487"/>
      <c r="AB137" s="487"/>
      <c r="AC137" s="487"/>
      <c r="AD137" s="487"/>
      <c r="AE137" s="487"/>
      <c r="AF137" s="487"/>
      <c r="AG137" s="487"/>
      <c r="AH137" s="487"/>
      <c r="AI137" s="487"/>
      <c r="AJ137" s="487"/>
      <c r="AK137" s="487"/>
      <c r="AL137" s="487"/>
      <c r="AM137" s="487"/>
      <c r="AN137" s="487"/>
      <c r="AO137" s="487"/>
    </row>
    <row r="138" spans="1:41" x14ac:dyDescent="0.2">
      <c r="A138" s="1377" t="s">
        <v>64</v>
      </c>
      <c r="B138" s="733">
        <v>4801</v>
      </c>
      <c r="C138" s="734" t="s">
        <v>84</v>
      </c>
      <c r="D138" s="490"/>
      <c r="E138" s="490"/>
      <c r="F138" s="1363"/>
      <c r="G138" s="490"/>
      <c r="H138" s="490"/>
      <c r="I138" s="468"/>
      <c r="J138" s="468"/>
      <c r="K138" s="468"/>
      <c r="L138" s="777"/>
      <c r="M138" s="469"/>
      <c r="O138" s="777"/>
      <c r="R138" s="777"/>
      <c r="V138" s="468"/>
      <c r="W138" s="468"/>
      <c r="X138" s="487"/>
      <c r="Y138" s="487"/>
      <c r="Z138" s="487"/>
      <c r="AA138" s="487"/>
      <c r="AB138" s="487"/>
      <c r="AC138" s="487"/>
      <c r="AD138" s="487"/>
      <c r="AE138" s="487"/>
      <c r="AF138" s="487"/>
      <c r="AG138" s="487"/>
      <c r="AH138" s="487"/>
      <c r="AI138" s="487"/>
      <c r="AJ138" s="487"/>
      <c r="AK138" s="487"/>
      <c r="AL138" s="487"/>
      <c r="AM138" s="487"/>
      <c r="AN138" s="487"/>
      <c r="AO138" s="487"/>
    </row>
    <row r="139" spans="1:41" x14ac:dyDescent="0.2">
      <c r="A139" s="1377"/>
      <c r="B139" s="759">
        <v>1</v>
      </c>
      <c r="C139" s="736" t="s">
        <v>398</v>
      </c>
      <c r="D139" s="490"/>
      <c r="E139" s="490"/>
      <c r="F139" s="1363"/>
      <c r="G139" s="490"/>
      <c r="H139" s="490"/>
      <c r="I139" s="468"/>
      <c r="J139" s="468"/>
      <c r="K139" s="468"/>
      <c r="L139" s="777"/>
      <c r="M139" s="469"/>
      <c r="O139" s="777"/>
      <c r="R139" s="777"/>
      <c r="V139" s="468"/>
      <c r="W139" s="468"/>
      <c r="X139" s="487"/>
      <c r="Y139" s="487"/>
      <c r="Z139" s="487"/>
      <c r="AA139" s="487"/>
      <c r="AB139" s="487"/>
      <c r="AC139" s="487"/>
      <c r="AD139" s="487"/>
      <c r="AE139" s="487"/>
      <c r="AF139" s="487"/>
      <c r="AG139" s="487"/>
      <c r="AH139" s="487"/>
      <c r="AI139" s="487"/>
      <c r="AJ139" s="487"/>
      <c r="AK139" s="487"/>
      <c r="AL139" s="487"/>
      <c r="AM139" s="487"/>
      <c r="AN139" s="487"/>
      <c r="AO139" s="487"/>
    </row>
    <row r="140" spans="1:41" x14ac:dyDescent="0.2">
      <c r="A140" s="1377"/>
      <c r="B140" s="731">
        <v>1.796</v>
      </c>
      <c r="C140" s="734" t="s">
        <v>491</v>
      </c>
      <c r="D140" s="490"/>
      <c r="E140" s="490"/>
      <c r="F140" s="1363"/>
      <c r="G140" s="490"/>
      <c r="H140" s="490"/>
      <c r="I140" s="468"/>
      <c r="J140" s="468"/>
      <c r="K140" s="468"/>
      <c r="L140" s="777"/>
      <c r="M140" s="469"/>
      <c r="O140" s="777"/>
      <c r="R140" s="777"/>
      <c r="V140" s="468"/>
      <c r="W140" s="468"/>
      <c r="X140" s="487"/>
      <c r="Y140" s="487"/>
      <c r="Z140" s="487"/>
      <c r="AA140" s="487"/>
      <c r="AB140" s="487"/>
      <c r="AC140" s="487"/>
      <c r="AD140" s="487"/>
      <c r="AE140" s="487"/>
      <c r="AF140" s="487"/>
      <c r="AG140" s="487"/>
      <c r="AH140" s="487"/>
      <c r="AI140" s="487"/>
      <c r="AJ140" s="487"/>
      <c r="AK140" s="487"/>
      <c r="AL140" s="487"/>
      <c r="AM140" s="487"/>
      <c r="AN140" s="487"/>
      <c r="AO140" s="487"/>
    </row>
    <row r="141" spans="1:41" x14ac:dyDescent="0.2">
      <c r="A141" s="1377"/>
      <c r="B141" s="508" t="s">
        <v>394</v>
      </c>
      <c r="C141" s="736" t="s">
        <v>504</v>
      </c>
      <c r="D141" s="503"/>
      <c r="E141" s="504">
        <v>2533</v>
      </c>
      <c r="F141" s="1362">
        <v>0</v>
      </c>
      <c r="G141" s="683">
        <f>SUM(E141:F141)</f>
        <v>2533</v>
      </c>
      <c r="H141" s="1285" t="s">
        <v>620</v>
      </c>
      <c r="I141" s="468"/>
      <c r="J141" s="468"/>
      <c r="K141" s="468"/>
      <c r="L141" s="777"/>
      <c r="M141" s="469"/>
      <c r="O141" s="777"/>
      <c r="R141" s="777"/>
      <c r="V141" s="468"/>
      <c r="W141" s="468"/>
      <c r="X141" s="487"/>
      <c r="Y141" s="487"/>
      <c r="Z141" s="487"/>
      <c r="AA141" s="487"/>
      <c r="AB141" s="487"/>
      <c r="AC141" s="487"/>
      <c r="AD141" s="487"/>
      <c r="AE141" s="487"/>
      <c r="AF141" s="487"/>
      <c r="AG141" s="487"/>
      <c r="AH141" s="487"/>
      <c r="AI141" s="487"/>
      <c r="AJ141" s="487"/>
      <c r="AK141" s="487"/>
      <c r="AL141" s="487"/>
      <c r="AM141" s="487"/>
      <c r="AN141" s="487"/>
      <c r="AO141" s="487"/>
    </row>
    <row r="142" spans="1:41" x14ac:dyDescent="0.2">
      <c r="A142" s="1377" t="s">
        <v>60</v>
      </c>
      <c r="B142" s="731">
        <v>1.796</v>
      </c>
      <c r="C142" s="734" t="s">
        <v>491</v>
      </c>
      <c r="D142" s="503"/>
      <c r="E142" s="684">
        <f t="shared" ref="E142:G142" si="39">E141</f>
        <v>2533</v>
      </c>
      <c r="F142" s="1422">
        <f t="shared" si="39"/>
        <v>0</v>
      </c>
      <c r="G142" s="684">
        <f t="shared" si="39"/>
        <v>2533</v>
      </c>
      <c r="H142" s="503"/>
      <c r="I142" s="468"/>
      <c r="J142" s="468"/>
      <c r="K142" s="468"/>
      <c r="L142" s="777"/>
      <c r="M142" s="469"/>
      <c r="O142" s="777"/>
      <c r="R142" s="777"/>
      <c r="V142" s="468"/>
      <c r="W142" s="468"/>
      <c r="X142" s="487"/>
      <c r="Y142" s="487"/>
      <c r="Z142" s="487"/>
      <c r="AA142" s="487"/>
      <c r="AB142" s="487"/>
      <c r="AC142" s="487"/>
      <c r="AD142" s="487"/>
      <c r="AE142" s="487"/>
      <c r="AF142" s="487"/>
      <c r="AG142" s="487"/>
      <c r="AH142" s="487"/>
      <c r="AI142" s="487"/>
      <c r="AJ142" s="487"/>
      <c r="AK142" s="487"/>
      <c r="AL142" s="487"/>
      <c r="AM142" s="487"/>
      <c r="AN142" s="487"/>
      <c r="AO142" s="487"/>
    </row>
    <row r="143" spans="1:41" x14ac:dyDescent="0.2">
      <c r="A143" s="1377" t="s">
        <v>60</v>
      </c>
      <c r="B143" s="759">
        <v>1</v>
      </c>
      <c r="C143" s="736" t="s">
        <v>398</v>
      </c>
      <c r="D143" s="503"/>
      <c r="E143" s="684">
        <f>E141</f>
        <v>2533</v>
      </c>
      <c r="F143" s="1422">
        <f t="shared" ref="F143:G143" si="40">F141</f>
        <v>0</v>
      </c>
      <c r="G143" s="684">
        <f t="shared" si="40"/>
        <v>2533</v>
      </c>
      <c r="H143" s="503"/>
      <c r="I143" s="468"/>
      <c r="J143" s="468"/>
      <c r="K143" s="468"/>
      <c r="L143" s="777"/>
      <c r="M143" s="469"/>
      <c r="O143" s="777"/>
      <c r="R143" s="777"/>
      <c r="V143" s="468"/>
      <c r="W143" s="468"/>
      <c r="X143" s="487"/>
      <c r="Y143" s="487"/>
      <c r="Z143" s="487"/>
      <c r="AA143" s="487"/>
      <c r="AB143" s="487"/>
      <c r="AC143" s="487"/>
      <c r="AD143" s="487"/>
      <c r="AE143" s="487"/>
      <c r="AF143" s="487"/>
      <c r="AG143" s="487"/>
      <c r="AH143" s="487"/>
      <c r="AI143" s="487"/>
      <c r="AJ143" s="487"/>
      <c r="AK143" s="487"/>
      <c r="AL143" s="487"/>
      <c r="AM143" s="487"/>
      <c r="AN143" s="487"/>
      <c r="AO143" s="487"/>
    </row>
    <row r="144" spans="1:41" x14ac:dyDescent="0.2">
      <c r="A144" s="774" t="s">
        <v>60</v>
      </c>
      <c r="B144" s="766">
        <v>4801</v>
      </c>
      <c r="C144" s="767" t="s">
        <v>84</v>
      </c>
      <c r="D144" s="517"/>
      <c r="E144" s="684">
        <f>E141</f>
        <v>2533</v>
      </c>
      <c r="F144" s="1422">
        <f t="shared" ref="F144:G144" si="41">F141</f>
        <v>0</v>
      </c>
      <c r="G144" s="684">
        <f t="shared" si="41"/>
        <v>2533</v>
      </c>
      <c r="H144" s="503"/>
      <c r="I144" s="468"/>
      <c r="J144" s="468"/>
      <c r="K144" s="468"/>
      <c r="L144" s="777"/>
      <c r="M144" s="469"/>
      <c r="O144" s="777"/>
      <c r="R144" s="777"/>
      <c r="V144" s="468"/>
      <c r="W144" s="468"/>
      <c r="X144" s="487"/>
      <c r="Y144" s="487"/>
      <c r="Z144" s="487"/>
      <c r="AA144" s="487"/>
      <c r="AB144" s="487"/>
      <c r="AC144" s="487"/>
      <c r="AD144" s="487"/>
      <c r="AE144" s="487"/>
      <c r="AF144" s="487"/>
      <c r="AG144" s="487"/>
      <c r="AH144" s="487"/>
      <c r="AI144" s="487"/>
      <c r="AJ144" s="487"/>
      <c r="AK144" s="487"/>
      <c r="AL144" s="487"/>
      <c r="AM144" s="487"/>
      <c r="AN144" s="487"/>
      <c r="AO144" s="487"/>
    </row>
    <row r="145" spans="1:41" x14ac:dyDescent="0.2">
      <c r="A145" s="778" t="s">
        <v>60</v>
      </c>
      <c r="B145" s="779"/>
      <c r="C145" s="765" t="s">
        <v>15</v>
      </c>
      <c r="D145" s="435"/>
      <c r="E145" s="433">
        <f>E136+E125+E82+E114+E103+E144</f>
        <v>73603</v>
      </c>
      <c r="F145" s="1288">
        <f>F136+F125+F82+F114+F103+F144</f>
        <v>0</v>
      </c>
      <c r="G145" s="433">
        <f>G136+G125+G82+G114+G103+G144</f>
        <v>73603</v>
      </c>
      <c r="H145" s="433"/>
      <c r="I145" s="499"/>
      <c r="J145" s="468"/>
      <c r="K145" s="468"/>
      <c r="L145" s="777"/>
      <c r="M145" s="469"/>
      <c r="O145" s="777"/>
      <c r="R145" s="777"/>
      <c r="V145" s="468"/>
      <c r="W145" s="468"/>
      <c r="X145" s="487"/>
      <c r="Y145" s="487"/>
      <c r="Z145" s="487"/>
      <c r="AA145" s="487"/>
      <c r="AB145" s="487"/>
      <c r="AC145" s="487"/>
      <c r="AD145" s="487"/>
      <c r="AE145" s="487"/>
      <c r="AF145" s="487"/>
      <c r="AG145" s="487"/>
      <c r="AH145" s="487"/>
      <c r="AI145" s="487"/>
      <c r="AJ145" s="487"/>
      <c r="AK145" s="487"/>
      <c r="AL145" s="487"/>
      <c r="AM145" s="487"/>
      <c r="AN145" s="487"/>
      <c r="AO145" s="487"/>
    </row>
    <row r="146" spans="1:41" x14ac:dyDescent="0.2">
      <c r="A146" s="778" t="s">
        <v>60</v>
      </c>
      <c r="B146" s="779"/>
      <c r="C146" s="765" t="s">
        <v>61</v>
      </c>
      <c r="D146" s="863"/>
      <c r="E146" s="438">
        <f>E145+E69</f>
        <v>114166</v>
      </c>
      <c r="F146" s="1286">
        <f>F145+F69</f>
        <v>0</v>
      </c>
      <c r="G146" s="438">
        <f>G145+G69</f>
        <v>114166</v>
      </c>
      <c r="H146" s="497"/>
      <c r="I146" s="497"/>
      <c r="J146" s="468"/>
      <c r="K146" s="468"/>
      <c r="L146" s="777"/>
      <c r="M146" s="469"/>
      <c r="O146" s="777"/>
      <c r="R146" s="777"/>
      <c r="V146" s="468"/>
      <c r="W146" s="468"/>
      <c r="X146" s="487"/>
      <c r="Y146" s="487"/>
      <c r="Z146" s="487"/>
      <c r="AA146" s="487"/>
      <c r="AB146" s="487"/>
      <c r="AC146" s="487"/>
      <c r="AD146" s="487"/>
      <c r="AE146" s="487"/>
      <c r="AF146" s="487"/>
      <c r="AG146" s="487"/>
      <c r="AH146" s="487"/>
      <c r="AI146" s="487"/>
      <c r="AJ146" s="487"/>
      <c r="AK146" s="487"/>
      <c r="AL146" s="487"/>
      <c r="AM146" s="487"/>
      <c r="AN146" s="487"/>
      <c r="AO146" s="487"/>
    </row>
    <row r="147" spans="1:41" ht="13.15" customHeight="1" x14ac:dyDescent="0.2">
      <c r="A147" s="1804" t="s">
        <v>834</v>
      </c>
      <c r="B147" s="1804"/>
      <c r="C147" s="1804"/>
      <c r="D147" s="776"/>
      <c r="E147" s="504"/>
      <c r="F147" s="1363"/>
      <c r="G147" s="503"/>
      <c r="H147" s="503"/>
      <c r="I147" s="503"/>
      <c r="J147" s="503"/>
      <c r="K147" s="504"/>
      <c r="L147" s="503"/>
      <c r="M147" s="503"/>
      <c r="T147" s="777"/>
      <c r="U147" s="487"/>
      <c r="V147" s="494"/>
      <c r="W147" s="494"/>
      <c r="X147" s="487"/>
      <c r="Y147" s="487"/>
      <c r="Z147" s="487"/>
      <c r="AA147" s="487"/>
      <c r="AB147" s="487"/>
      <c r="AC147" s="487"/>
      <c r="AD147" s="487"/>
      <c r="AE147" s="487"/>
      <c r="AF147" s="487"/>
      <c r="AG147" s="487"/>
      <c r="AH147" s="487"/>
      <c r="AI147" s="487"/>
      <c r="AJ147" s="487"/>
      <c r="AK147" s="487"/>
      <c r="AL147" s="487"/>
      <c r="AM147" s="487"/>
      <c r="AN147" s="487"/>
      <c r="AO147" s="487"/>
    </row>
    <row r="148" spans="1:41" ht="15" customHeight="1" x14ac:dyDescent="0.2">
      <c r="A148" s="1410" t="s">
        <v>625</v>
      </c>
      <c r="B148" s="674"/>
      <c r="C148" s="674"/>
      <c r="D148" s="492"/>
      <c r="E148" s="492"/>
      <c r="F148" s="492"/>
      <c r="G148" s="492"/>
      <c r="H148" s="492"/>
      <c r="I148" s="492"/>
      <c r="J148" s="492"/>
      <c r="K148" s="492"/>
      <c r="L148" s="492"/>
      <c r="M148" s="492"/>
      <c r="N148" s="499"/>
      <c r="O148" s="499"/>
      <c r="T148" s="777"/>
      <c r="U148" s="487"/>
      <c r="V148" s="494"/>
      <c r="W148" s="494"/>
      <c r="X148" s="487"/>
      <c r="Y148" s="487"/>
      <c r="Z148" s="487"/>
      <c r="AA148" s="487"/>
      <c r="AB148" s="487"/>
      <c r="AC148" s="487"/>
      <c r="AD148" s="487"/>
      <c r="AE148" s="487"/>
      <c r="AF148" s="487"/>
      <c r="AG148" s="487"/>
      <c r="AH148" s="487"/>
      <c r="AI148" s="487"/>
      <c r="AJ148" s="487"/>
      <c r="AK148" s="487"/>
      <c r="AL148" s="487"/>
      <c r="AM148" s="487"/>
      <c r="AN148" s="487"/>
      <c r="AO148" s="487"/>
    </row>
    <row r="149" spans="1:41" ht="15" customHeight="1" x14ac:dyDescent="0.2">
      <c r="A149" s="1388" t="s">
        <v>620</v>
      </c>
      <c r="B149" s="674" t="s">
        <v>662</v>
      </c>
      <c r="C149" s="674"/>
      <c r="D149" s="492"/>
      <c r="E149" s="492"/>
      <c r="F149" s="492"/>
      <c r="G149" s="492"/>
      <c r="H149" s="492"/>
      <c r="I149" s="492"/>
      <c r="J149" s="492"/>
      <c r="K149" s="492"/>
      <c r="L149" s="492"/>
      <c r="M149" s="492"/>
      <c r="N149" s="499"/>
      <c r="O149" s="499"/>
      <c r="T149" s="777"/>
      <c r="U149" s="487"/>
      <c r="V149" s="494"/>
      <c r="W149" s="494"/>
      <c r="X149" s="487"/>
      <c r="Y149" s="487"/>
      <c r="Z149" s="487"/>
      <c r="AA149" s="487"/>
      <c r="AB149" s="487"/>
      <c r="AC149" s="487"/>
      <c r="AD149" s="487"/>
      <c r="AE149" s="487"/>
      <c r="AF149" s="487"/>
      <c r="AG149" s="487"/>
      <c r="AH149" s="487"/>
      <c r="AI149" s="487"/>
      <c r="AJ149" s="487"/>
      <c r="AK149" s="487"/>
      <c r="AL149" s="487"/>
      <c r="AM149" s="487"/>
      <c r="AN149" s="487"/>
      <c r="AO149" s="487"/>
    </row>
    <row r="150" spans="1:41" ht="15" customHeight="1" x14ac:dyDescent="0.2">
      <c r="A150" s="1388" t="s">
        <v>622</v>
      </c>
      <c r="B150" s="674" t="s">
        <v>664</v>
      </c>
      <c r="C150" s="674"/>
      <c r="D150" s="492"/>
      <c r="E150" s="492"/>
      <c r="F150" s="492"/>
      <c r="G150" s="492"/>
      <c r="H150" s="492"/>
      <c r="I150" s="492"/>
      <c r="J150" s="492"/>
      <c r="K150" s="492"/>
      <c r="L150" s="492"/>
      <c r="M150" s="492"/>
      <c r="N150" s="499"/>
      <c r="O150" s="499"/>
      <c r="T150" s="777"/>
      <c r="U150" s="487"/>
      <c r="V150" s="494"/>
      <c r="W150" s="494"/>
      <c r="X150" s="487"/>
      <c r="Y150" s="487"/>
      <c r="Z150" s="487"/>
      <c r="AA150" s="487"/>
      <c r="AB150" s="487"/>
      <c r="AC150" s="487"/>
      <c r="AD150" s="487"/>
      <c r="AE150" s="487"/>
      <c r="AF150" s="487"/>
      <c r="AG150" s="487"/>
      <c r="AH150" s="487"/>
      <c r="AI150" s="487"/>
      <c r="AJ150" s="487"/>
      <c r="AK150" s="487"/>
      <c r="AL150" s="487"/>
      <c r="AM150" s="487"/>
      <c r="AN150" s="487"/>
      <c r="AO150" s="487"/>
    </row>
    <row r="151" spans="1:41" ht="15" customHeight="1" x14ac:dyDescent="0.2">
      <c r="A151" s="1673" t="s">
        <v>702</v>
      </c>
      <c r="B151" s="674" t="s">
        <v>643</v>
      </c>
      <c r="C151" s="674"/>
      <c r="D151" s="492"/>
      <c r="E151" s="492"/>
      <c r="F151" s="492"/>
      <c r="G151" s="492"/>
      <c r="H151" s="492"/>
      <c r="I151" s="492"/>
      <c r="J151" s="492"/>
      <c r="K151" s="492"/>
      <c r="L151" s="492"/>
      <c r="M151" s="492"/>
      <c r="N151" s="499"/>
      <c r="O151" s="499"/>
      <c r="T151" s="777"/>
      <c r="U151" s="487"/>
      <c r="V151" s="494"/>
      <c r="W151" s="494"/>
      <c r="X151" s="487"/>
      <c r="Y151" s="487"/>
      <c r="Z151" s="487"/>
      <c r="AA151" s="487"/>
      <c r="AB151" s="487"/>
      <c r="AC151" s="487"/>
      <c r="AD151" s="487"/>
      <c r="AE151" s="487"/>
      <c r="AF151" s="487"/>
      <c r="AG151" s="487"/>
      <c r="AH151" s="487"/>
      <c r="AI151" s="487"/>
      <c r="AJ151" s="487"/>
      <c r="AK151" s="487"/>
      <c r="AL151" s="487"/>
      <c r="AM151" s="487"/>
      <c r="AN151" s="487"/>
      <c r="AO151" s="487"/>
    </row>
    <row r="152" spans="1:41" ht="25.5" customHeight="1" x14ac:dyDescent="0.2">
      <c r="A152" s="1456" t="s">
        <v>663</v>
      </c>
      <c r="B152" s="2079" t="s">
        <v>727</v>
      </c>
      <c r="C152" s="2079"/>
      <c r="D152" s="2079"/>
      <c r="E152" s="2079"/>
      <c r="F152" s="2079"/>
      <c r="G152" s="2079"/>
      <c r="H152" s="492"/>
      <c r="I152" s="492"/>
      <c r="J152" s="492"/>
      <c r="K152" s="492"/>
      <c r="L152" s="492"/>
      <c r="M152" s="492"/>
      <c r="N152" s="499"/>
      <c r="O152" s="499"/>
      <c r="T152" s="777"/>
      <c r="U152" s="487"/>
      <c r="V152" s="494"/>
      <c r="W152" s="494"/>
      <c r="X152" s="487"/>
      <c r="Y152" s="487"/>
      <c r="Z152" s="487"/>
      <c r="AA152" s="487"/>
      <c r="AB152" s="487"/>
      <c r="AC152" s="487"/>
      <c r="AD152" s="487"/>
      <c r="AE152" s="487"/>
      <c r="AF152" s="487"/>
      <c r="AG152" s="487"/>
      <c r="AH152" s="487"/>
      <c r="AI152" s="487"/>
      <c r="AJ152" s="487"/>
      <c r="AK152" s="487"/>
      <c r="AL152" s="487"/>
      <c r="AM152" s="487"/>
      <c r="AN152" s="487"/>
      <c r="AO152" s="487"/>
    </row>
    <row r="153" spans="1:41" x14ac:dyDescent="0.2">
      <c r="A153" s="1455" t="s">
        <v>816</v>
      </c>
      <c r="B153" s="2046" t="s">
        <v>634</v>
      </c>
      <c r="C153" s="2046"/>
      <c r="D153" s="2046"/>
      <c r="E153" s="2046"/>
      <c r="F153" s="2046"/>
      <c r="G153" s="2046"/>
      <c r="H153" s="492"/>
      <c r="I153" s="492"/>
      <c r="J153" s="492"/>
      <c r="K153" s="492"/>
      <c r="L153" s="492"/>
      <c r="M153" s="492"/>
      <c r="N153" s="499"/>
      <c r="O153" s="499"/>
      <c r="T153" s="777"/>
      <c r="U153" s="487"/>
      <c r="V153" s="494"/>
      <c r="W153" s="494"/>
      <c r="X153" s="487"/>
      <c r="Y153" s="487"/>
      <c r="Z153" s="487"/>
      <c r="AA153" s="487"/>
      <c r="AB153" s="487"/>
      <c r="AC153" s="487"/>
      <c r="AD153" s="487"/>
      <c r="AE153" s="487"/>
      <c r="AF153" s="487"/>
      <c r="AG153" s="487"/>
      <c r="AH153" s="487"/>
      <c r="AI153" s="487"/>
      <c r="AJ153" s="487"/>
      <c r="AK153" s="487"/>
      <c r="AL153" s="487"/>
      <c r="AM153" s="487"/>
      <c r="AN153" s="487"/>
      <c r="AO153" s="487"/>
    </row>
    <row r="154" spans="1:41" ht="5.45" customHeight="1" x14ac:dyDescent="0.2">
      <c r="A154" s="491"/>
      <c r="B154" s="2076"/>
      <c r="C154" s="2076"/>
      <c r="D154" s="2076"/>
      <c r="E154" s="2076"/>
      <c r="F154" s="2076"/>
      <c r="G154" s="2076"/>
      <c r="H154" s="2076"/>
      <c r="I154" s="492"/>
      <c r="J154" s="492"/>
      <c r="K154" s="492"/>
      <c r="L154" s="492"/>
      <c r="M154" s="492"/>
      <c r="N154" s="499"/>
      <c r="O154" s="499"/>
      <c r="T154" s="777"/>
      <c r="U154" s="487"/>
      <c r="V154" s="494"/>
      <c r="W154" s="494"/>
      <c r="X154" s="487"/>
      <c r="Y154" s="487"/>
      <c r="Z154" s="487"/>
      <c r="AA154" s="487"/>
      <c r="AB154" s="487"/>
      <c r="AC154" s="487"/>
      <c r="AD154" s="487"/>
      <c r="AE154" s="487"/>
      <c r="AF154" s="494"/>
      <c r="AG154" s="487"/>
      <c r="AH154" s="487"/>
      <c r="AI154" s="487"/>
      <c r="AJ154" s="487"/>
      <c r="AK154" s="487"/>
      <c r="AL154" s="487"/>
      <c r="AM154" s="487"/>
      <c r="AN154" s="487"/>
      <c r="AO154" s="487"/>
    </row>
    <row r="155" spans="1:41" x14ac:dyDescent="0.2">
      <c r="A155" s="491"/>
      <c r="B155" s="491"/>
      <c r="C155" s="491"/>
      <c r="D155" s="492"/>
      <c r="E155" s="492"/>
      <c r="F155" s="492"/>
      <c r="G155" s="492"/>
      <c r="H155" s="492"/>
      <c r="I155" s="492"/>
      <c r="J155" s="492"/>
      <c r="K155" s="492"/>
      <c r="L155" s="492"/>
      <c r="M155" s="492"/>
      <c r="N155" s="499"/>
      <c r="O155" s="499"/>
      <c r="T155" s="777"/>
      <c r="U155" s="487"/>
      <c r="V155" s="494"/>
      <c r="W155" s="494"/>
      <c r="X155" s="487"/>
      <c r="Y155" s="487"/>
      <c r="Z155" s="487"/>
      <c r="AA155" s="487"/>
      <c r="AB155" s="487"/>
      <c r="AC155" s="487"/>
      <c r="AD155" s="487"/>
      <c r="AE155" s="487"/>
      <c r="AF155" s="494"/>
      <c r="AG155" s="487"/>
      <c r="AH155" s="487"/>
      <c r="AI155" s="487"/>
      <c r="AJ155" s="487"/>
      <c r="AK155" s="487"/>
      <c r="AL155" s="487"/>
      <c r="AM155" s="487"/>
      <c r="AN155" s="487"/>
      <c r="AO155" s="487"/>
    </row>
    <row r="156" spans="1:41" x14ac:dyDescent="0.2">
      <c r="A156" s="491"/>
      <c r="B156" s="491"/>
      <c r="C156" s="491"/>
      <c r="D156" s="492"/>
      <c r="E156" s="492"/>
      <c r="F156" s="492"/>
      <c r="G156" s="492"/>
      <c r="H156" s="492"/>
      <c r="I156" s="492"/>
      <c r="J156" s="492"/>
      <c r="K156" s="492"/>
      <c r="L156" s="492"/>
      <c r="M156" s="492"/>
      <c r="N156" s="499"/>
      <c r="O156" s="499"/>
      <c r="T156" s="777"/>
      <c r="U156" s="487"/>
      <c r="V156" s="494"/>
      <c r="W156" s="494"/>
      <c r="X156" s="487"/>
      <c r="Y156" s="487"/>
      <c r="Z156" s="487"/>
      <c r="AA156" s="487"/>
      <c r="AB156" s="487"/>
      <c r="AC156" s="487"/>
      <c r="AD156" s="487"/>
      <c r="AE156" s="487"/>
      <c r="AF156" s="494"/>
      <c r="AG156" s="487"/>
      <c r="AH156" s="487"/>
      <c r="AI156" s="487"/>
      <c r="AJ156" s="487"/>
      <c r="AK156" s="487"/>
      <c r="AL156" s="487"/>
      <c r="AM156" s="487"/>
      <c r="AN156" s="487"/>
      <c r="AO156" s="487"/>
    </row>
    <row r="157" spans="1:41" x14ac:dyDescent="0.2">
      <c r="A157" s="491"/>
      <c r="B157" s="491"/>
      <c r="C157" s="491"/>
      <c r="D157" s="492"/>
      <c r="E157" s="492"/>
      <c r="F157" s="492"/>
      <c r="G157" s="492"/>
      <c r="H157" s="492"/>
      <c r="I157" s="492"/>
      <c r="J157" s="492"/>
      <c r="K157" s="492"/>
      <c r="L157" s="492"/>
      <c r="M157" s="492"/>
      <c r="N157" s="499"/>
      <c r="O157" s="499"/>
      <c r="T157" s="777"/>
      <c r="U157" s="487"/>
      <c r="V157" s="494"/>
      <c r="W157" s="494"/>
      <c r="X157" s="487"/>
      <c r="Y157" s="487"/>
      <c r="Z157" s="487"/>
      <c r="AA157" s="487"/>
      <c r="AB157" s="487"/>
      <c r="AC157" s="487"/>
      <c r="AD157" s="487"/>
      <c r="AE157" s="487"/>
      <c r="AF157" s="494"/>
      <c r="AG157" s="487"/>
      <c r="AH157" s="487"/>
      <c r="AI157" s="487"/>
      <c r="AJ157" s="487"/>
      <c r="AK157" s="487"/>
      <c r="AL157" s="487"/>
      <c r="AM157" s="487"/>
      <c r="AN157" s="487"/>
      <c r="AO157" s="487"/>
    </row>
    <row r="158" spans="1:41" ht="9.75" customHeight="1" x14ac:dyDescent="0.2">
      <c r="A158" s="491"/>
      <c r="B158" s="491"/>
      <c r="C158" s="491"/>
      <c r="D158" s="492"/>
      <c r="E158" s="492"/>
      <c r="F158" s="492"/>
      <c r="G158" s="492"/>
      <c r="H158" s="492"/>
      <c r="I158" s="492"/>
      <c r="J158" s="492"/>
      <c r="K158" s="492"/>
      <c r="L158" s="492"/>
      <c r="M158" s="492"/>
      <c r="N158" s="499"/>
      <c r="O158" s="499"/>
      <c r="T158" s="777"/>
      <c r="U158" s="487"/>
      <c r="V158" s="494"/>
      <c r="W158" s="494"/>
      <c r="X158" s="487"/>
      <c r="Y158" s="487"/>
      <c r="Z158" s="487"/>
      <c r="AA158" s="487"/>
      <c r="AB158" s="487"/>
      <c r="AC158" s="487"/>
      <c r="AD158" s="487"/>
      <c r="AE158" s="487"/>
      <c r="AF158" s="494"/>
      <c r="AG158" s="487"/>
      <c r="AH158" s="487"/>
      <c r="AI158" s="487"/>
      <c r="AJ158" s="487"/>
      <c r="AK158" s="487"/>
      <c r="AL158" s="487"/>
      <c r="AM158" s="487"/>
      <c r="AN158" s="487"/>
      <c r="AO158" s="487"/>
    </row>
    <row r="159" spans="1:41" hidden="1" x14ac:dyDescent="0.2">
      <c r="A159" s="491"/>
      <c r="B159" s="491"/>
      <c r="C159" s="491"/>
      <c r="D159" s="1441"/>
      <c r="E159" s="1442"/>
      <c r="F159" s="1441"/>
      <c r="G159" s="1442"/>
      <c r="H159" s="1443"/>
      <c r="I159" s="497"/>
      <c r="J159" s="497"/>
      <c r="K159" s="497"/>
      <c r="L159" s="497"/>
      <c r="M159" s="497"/>
      <c r="N159" s="499"/>
      <c r="O159" s="499"/>
      <c r="T159" s="777"/>
      <c r="U159" s="487"/>
      <c r="V159" s="494"/>
      <c r="W159" s="494"/>
      <c r="X159" s="487"/>
      <c r="Y159" s="487"/>
      <c r="Z159" s="487"/>
      <c r="AA159" s="487"/>
      <c r="AB159" s="487"/>
      <c r="AC159" s="487"/>
      <c r="AD159" s="487"/>
      <c r="AE159" s="487"/>
      <c r="AF159" s="494"/>
      <c r="AG159" s="487"/>
      <c r="AH159" s="487"/>
      <c r="AI159" s="487"/>
      <c r="AJ159" s="487"/>
      <c r="AK159" s="487"/>
      <c r="AL159" s="487"/>
      <c r="AM159" s="487"/>
      <c r="AN159" s="487"/>
      <c r="AO159" s="487"/>
    </row>
    <row r="160" spans="1:41" x14ac:dyDescent="0.2">
      <c r="A160" s="491"/>
      <c r="B160" s="491"/>
      <c r="C160" s="491"/>
      <c r="D160" s="479"/>
      <c r="E160" s="479"/>
      <c r="F160" s="479"/>
      <c r="G160" s="479"/>
      <c r="H160" s="479"/>
      <c r="I160" s="479"/>
      <c r="J160" s="479"/>
      <c r="K160" s="492"/>
      <c r="L160" s="492"/>
      <c r="M160" s="492"/>
      <c r="N160" s="499"/>
      <c r="O160" s="499"/>
      <c r="T160" s="777"/>
      <c r="U160" s="487"/>
      <c r="V160" s="494"/>
      <c r="W160" s="494"/>
      <c r="X160" s="487"/>
      <c r="Y160" s="487"/>
      <c r="Z160" s="487"/>
      <c r="AA160" s="487"/>
      <c r="AB160" s="487"/>
      <c r="AC160" s="487"/>
      <c r="AD160" s="487"/>
      <c r="AE160" s="487"/>
      <c r="AF160" s="494"/>
      <c r="AG160" s="487"/>
      <c r="AH160" s="487"/>
      <c r="AI160" s="487"/>
      <c r="AJ160" s="487"/>
      <c r="AK160" s="487"/>
      <c r="AL160" s="487"/>
      <c r="AM160" s="487"/>
      <c r="AN160" s="487"/>
      <c r="AO160" s="487"/>
    </row>
    <row r="161" spans="1:41" x14ac:dyDescent="0.2">
      <c r="A161" s="491"/>
      <c r="B161" s="491"/>
      <c r="C161" s="491"/>
      <c r="D161" s="786"/>
      <c r="E161" s="786"/>
      <c r="F161" s="786"/>
      <c r="G161" s="786"/>
      <c r="H161" s="786"/>
      <c r="I161" s="786"/>
      <c r="J161" s="786"/>
      <c r="K161" s="492"/>
      <c r="L161" s="492"/>
      <c r="M161" s="492"/>
      <c r="N161" s="499"/>
      <c r="O161" s="499"/>
      <c r="T161" s="777"/>
      <c r="U161" s="487"/>
      <c r="V161" s="494"/>
      <c r="W161" s="494"/>
      <c r="X161" s="487"/>
      <c r="Y161" s="487"/>
      <c r="Z161" s="487"/>
      <c r="AA161" s="487"/>
      <c r="AB161" s="487"/>
      <c r="AC161" s="487"/>
      <c r="AD161" s="487"/>
      <c r="AE161" s="487"/>
      <c r="AF161" s="494"/>
      <c r="AG161" s="487"/>
      <c r="AH161" s="487"/>
      <c r="AI161" s="487"/>
      <c r="AJ161" s="487"/>
      <c r="AK161" s="487"/>
      <c r="AL161" s="487"/>
      <c r="AM161" s="487"/>
      <c r="AN161" s="487"/>
      <c r="AO161" s="487"/>
    </row>
    <row r="162" spans="1:41" x14ac:dyDescent="0.2">
      <c r="A162" s="491"/>
      <c r="B162" s="491"/>
      <c r="C162" s="519"/>
      <c r="D162" s="787"/>
      <c r="E162" s="787"/>
      <c r="F162" s="787"/>
      <c r="G162" s="787"/>
      <c r="H162" s="787"/>
      <c r="I162" s="787"/>
      <c r="J162" s="787"/>
      <c r="K162" s="492"/>
      <c r="L162" s="492"/>
      <c r="M162" s="492"/>
      <c r="N162" s="499"/>
      <c r="O162" s="499"/>
      <c r="T162" s="777"/>
      <c r="U162" s="487"/>
      <c r="V162" s="494"/>
      <c r="W162" s="494"/>
      <c r="X162" s="487"/>
      <c r="Y162" s="487"/>
      <c r="Z162" s="487"/>
      <c r="AA162" s="487"/>
      <c r="AB162" s="487"/>
      <c r="AC162" s="487"/>
      <c r="AD162" s="487"/>
      <c r="AE162" s="487"/>
      <c r="AF162" s="494"/>
      <c r="AG162" s="487"/>
      <c r="AH162" s="487"/>
      <c r="AI162" s="487"/>
      <c r="AJ162" s="487"/>
      <c r="AK162" s="487"/>
      <c r="AL162" s="487"/>
      <c r="AM162" s="487"/>
      <c r="AN162" s="487"/>
      <c r="AO162" s="487"/>
    </row>
    <row r="163" spans="1:41" x14ac:dyDescent="0.2">
      <c r="A163" s="491"/>
      <c r="B163" s="491"/>
      <c r="C163" s="519"/>
      <c r="D163" s="492"/>
      <c r="E163" s="492"/>
      <c r="F163" s="492"/>
      <c r="G163" s="492"/>
      <c r="H163" s="492"/>
      <c r="I163" s="492"/>
      <c r="J163" s="492"/>
      <c r="K163" s="492"/>
      <c r="L163" s="492"/>
      <c r="M163" s="492"/>
      <c r="N163" s="499"/>
      <c r="O163" s="499"/>
      <c r="Q163" s="683"/>
      <c r="T163" s="777"/>
      <c r="U163" s="487"/>
      <c r="V163" s="494"/>
      <c r="W163" s="494"/>
      <c r="X163" s="487"/>
      <c r="Y163" s="487"/>
      <c r="Z163" s="487"/>
      <c r="AA163" s="487"/>
      <c r="AB163" s="487"/>
      <c r="AC163" s="487"/>
      <c r="AD163" s="487"/>
      <c r="AE163" s="487"/>
      <c r="AF163" s="494"/>
      <c r="AG163" s="487"/>
      <c r="AH163" s="487"/>
      <c r="AI163" s="487"/>
      <c r="AJ163" s="487"/>
      <c r="AK163" s="487"/>
      <c r="AL163" s="487"/>
      <c r="AM163" s="487"/>
      <c r="AN163" s="487"/>
      <c r="AO163" s="487"/>
    </row>
    <row r="164" spans="1:41" x14ac:dyDescent="0.2">
      <c r="C164" s="491"/>
      <c r="D164" s="491"/>
      <c r="E164" s="492"/>
      <c r="F164" s="492"/>
      <c r="G164" s="492"/>
      <c r="H164" s="492"/>
      <c r="I164" s="492"/>
      <c r="J164" s="492"/>
      <c r="K164" s="492"/>
      <c r="L164" s="492"/>
      <c r="M164" s="492"/>
      <c r="N164" s="499"/>
      <c r="O164" s="499"/>
      <c r="Q164" s="504"/>
      <c r="T164" s="777"/>
      <c r="U164" s="487"/>
      <c r="V164" s="494"/>
      <c r="W164" s="494"/>
      <c r="X164" s="487"/>
      <c r="Y164" s="487"/>
      <c r="Z164" s="487"/>
      <c r="AA164" s="487"/>
      <c r="AB164" s="487"/>
      <c r="AC164" s="487"/>
      <c r="AD164" s="487"/>
      <c r="AE164" s="487"/>
      <c r="AF164" s="494"/>
      <c r="AG164" s="487"/>
      <c r="AH164" s="487"/>
      <c r="AI164" s="487"/>
      <c r="AJ164" s="487"/>
      <c r="AK164" s="487"/>
      <c r="AL164" s="487"/>
      <c r="AM164" s="487"/>
      <c r="AN164" s="487"/>
      <c r="AO164" s="487"/>
    </row>
    <row r="165" spans="1:41" x14ac:dyDescent="0.2">
      <c r="C165" s="491"/>
      <c r="D165" s="491"/>
      <c r="E165" s="492"/>
      <c r="F165" s="492"/>
      <c r="G165" s="492"/>
      <c r="H165" s="492"/>
      <c r="I165" s="492"/>
      <c r="J165" s="492"/>
      <c r="K165" s="492"/>
      <c r="L165" s="492"/>
      <c r="M165" s="492"/>
      <c r="N165" s="499"/>
      <c r="O165" s="499"/>
      <c r="Q165" s="683"/>
      <c r="T165" s="777"/>
      <c r="U165" s="487"/>
      <c r="V165" s="494"/>
      <c r="W165" s="494"/>
      <c r="X165" s="487"/>
      <c r="Y165" s="487"/>
      <c r="Z165" s="487"/>
      <c r="AA165" s="487"/>
      <c r="AB165" s="487"/>
      <c r="AC165" s="487"/>
      <c r="AD165" s="487"/>
      <c r="AE165" s="487"/>
      <c r="AF165" s="494"/>
      <c r="AG165" s="487"/>
      <c r="AH165" s="487"/>
      <c r="AI165" s="487"/>
      <c r="AJ165" s="487"/>
      <c r="AK165" s="487"/>
      <c r="AL165" s="487"/>
      <c r="AM165" s="487"/>
      <c r="AN165" s="487"/>
      <c r="AO165" s="487"/>
    </row>
    <row r="166" spans="1:41" x14ac:dyDescent="0.2">
      <c r="A166" s="491"/>
      <c r="B166" s="491"/>
      <c r="C166" s="519"/>
      <c r="D166" s="492"/>
      <c r="E166" s="492"/>
      <c r="F166" s="492"/>
      <c r="G166" s="492"/>
      <c r="H166" s="492"/>
      <c r="I166" s="492"/>
      <c r="J166" s="492"/>
      <c r="K166" s="492"/>
      <c r="L166" s="492"/>
      <c r="M166" s="492"/>
      <c r="N166" s="499"/>
      <c r="O166" s="499"/>
      <c r="T166" s="777"/>
      <c r="U166" s="487"/>
      <c r="V166" s="494"/>
      <c r="W166" s="494"/>
      <c r="X166" s="487"/>
      <c r="Y166" s="487"/>
      <c r="Z166" s="487"/>
      <c r="AA166" s="487"/>
      <c r="AB166" s="487"/>
      <c r="AC166" s="487"/>
      <c r="AD166" s="487"/>
      <c r="AE166" s="487"/>
      <c r="AF166" s="494"/>
      <c r="AG166" s="487"/>
      <c r="AH166" s="487"/>
      <c r="AI166" s="487"/>
      <c r="AJ166" s="487"/>
      <c r="AK166" s="487"/>
      <c r="AL166" s="487"/>
      <c r="AM166" s="487"/>
      <c r="AN166" s="487"/>
      <c r="AO166" s="487"/>
    </row>
    <row r="167" spans="1:41" x14ac:dyDescent="0.2">
      <c r="A167" s="491"/>
      <c r="B167" s="491"/>
      <c r="C167" s="519"/>
      <c r="D167" s="492"/>
      <c r="E167" s="492"/>
      <c r="F167" s="492"/>
      <c r="G167" s="492"/>
      <c r="H167" s="492"/>
      <c r="I167" s="492"/>
      <c r="J167" s="492"/>
      <c r="K167" s="492"/>
      <c r="L167" s="492"/>
      <c r="M167" s="492"/>
      <c r="N167" s="499"/>
      <c r="O167" s="499"/>
      <c r="T167" s="777"/>
      <c r="U167" s="487"/>
      <c r="V167" s="494"/>
      <c r="W167" s="494"/>
      <c r="X167" s="487"/>
      <c r="Y167" s="487"/>
      <c r="Z167" s="487"/>
      <c r="AA167" s="487"/>
      <c r="AB167" s="487"/>
      <c r="AC167" s="487"/>
      <c r="AD167" s="487"/>
      <c r="AE167" s="487"/>
      <c r="AF167" s="494"/>
      <c r="AG167" s="487"/>
      <c r="AH167" s="487"/>
      <c r="AI167" s="487"/>
      <c r="AJ167" s="487"/>
      <c r="AK167" s="487"/>
      <c r="AL167" s="487"/>
      <c r="AM167" s="487"/>
      <c r="AN167" s="487"/>
      <c r="AO167" s="487"/>
    </row>
    <row r="168" spans="1:41" x14ac:dyDescent="0.2">
      <c r="A168" s="491"/>
      <c r="B168" s="491"/>
      <c r="C168" s="519"/>
      <c r="D168" s="492"/>
      <c r="E168" s="492"/>
      <c r="F168" s="492"/>
      <c r="G168" s="492"/>
      <c r="H168" s="492"/>
      <c r="I168" s="492"/>
      <c r="J168" s="492"/>
      <c r="K168" s="492"/>
      <c r="L168" s="492"/>
      <c r="M168" s="492"/>
      <c r="N168" s="499"/>
      <c r="O168" s="499"/>
      <c r="T168" s="777"/>
      <c r="U168" s="487"/>
      <c r="V168" s="494"/>
      <c r="W168" s="494"/>
      <c r="X168" s="487"/>
      <c r="Y168" s="487"/>
      <c r="Z168" s="487"/>
      <c r="AA168" s="487"/>
      <c r="AB168" s="487"/>
      <c r="AC168" s="487"/>
      <c r="AD168" s="487"/>
      <c r="AE168" s="487"/>
      <c r="AF168" s="494"/>
      <c r="AG168" s="487"/>
      <c r="AH168" s="487"/>
      <c r="AI168" s="487"/>
      <c r="AJ168" s="487"/>
      <c r="AK168" s="487"/>
      <c r="AL168" s="487"/>
      <c r="AM168" s="487"/>
      <c r="AN168" s="487"/>
      <c r="AO168" s="487"/>
    </row>
    <row r="169" spans="1:41" x14ac:dyDescent="0.2">
      <c r="A169" s="491"/>
      <c r="B169" s="491"/>
      <c r="C169" s="519"/>
      <c r="D169" s="492"/>
      <c r="E169" s="492"/>
      <c r="F169" s="492"/>
      <c r="G169" s="492"/>
      <c r="H169" s="492"/>
      <c r="I169" s="492"/>
      <c r="J169" s="492"/>
      <c r="K169" s="492"/>
      <c r="L169" s="492"/>
      <c r="M169" s="492"/>
      <c r="N169" s="499"/>
      <c r="O169" s="499"/>
      <c r="T169" s="777"/>
      <c r="U169" s="487"/>
      <c r="V169" s="494"/>
      <c r="W169" s="494"/>
      <c r="X169" s="487"/>
      <c r="Y169" s="487"/>
      <c r="Z169" s="487"/>
      <c r="AA169" s="487"/>
      <c r="AB169" s="487"/>
      <c r="AC169" s="487"/>
      <c r="AD169" s="487"/>
      <c r="AE169" s="487"/>
      <c r="AF169" s="494"/>
      <c r="AG169" s="487"/>
      <c r="AH169" s="487"/>
      <c r="AI169" s="487"/>
      <c r="AJ169" s="487"/>
      <c r="AK169" s="487"/>
      <c r="AL169" s="487"/>
      <c r="AM169" s="487"/>
      <c r="AN169" s="487"/>
      <c r="AO169" s="487"/>
    </row>
    <row r="170" spans="1:41" x14ac:dyDescent="0.2">
      <c r="A170" s="491"/>
      <c r="B170" s="491"/>
      <c r="C170" s="519"/>
      <c r="D170" s="492"/>
      <c r="E170" s="492"/>
      <c r="F170" s="492"/>
      <c r="G170" s="492"/>
      <c r="H170" s="492"/>
      <c r="I170" s="492"/>
      <c r="J170" s="492"/>
      <c r="K170" s="492"/>
      <c r="L170" s="492"/>
      <c r="M170" s="492"/>
      <c r="N170" s="499"/>
      <c r="O170" s="499"/>
      <c r="T170" s="777"/>
      <c r="U170" s="487"/>
      <c r="V170" s="494"/>
      <c r="W170" s="494"/>
      <c r="X170" s="487"/>
      <c r="Y170" s="487"/>
      <c r="Z170" s="487"/>
      <c r="AA170" s="487"/>
      <c r="AB170" s="487"/>
      <c r="AC170" s="487"/>
      <c r="AD170" s="487"/>
      <c r="AE170" s="487"/>
      <c r="AF170" s="494"/>
      <c r="AG170" s="487"/>
      <c r="AH170" s="487"/>
      <c r="AI170" s="487"/>
      <c r="AJ170" s="487"/>
      <c r="AK170" s="487"/>
      <c r="AL170" s="487"/>
      <c r="AM170" s="487"/>
      <c r="AN170" s="487"/>
      <c r="AO170" s="487"/>
    </row>
    <row r="171" spans="1:41" x14ac:dyDescent="0.2">
      <c r="A171" s="491"/>
      <c r="B171" s="491"/>
      <c r="C171" s="519"/>
      <c r="D171" s="492"/>
      <c r="E171" s="492"/>
      <c r="F171" s="492"/>
      <c r="G171" s="492"/>
      <c r="H171" s="492"/>
      <c r="I171" s="492"/>
      <c r="J171" s="492"/>
      <c r="K171" s="492"/>
      <c r="L171" s="492"/>
      <c r="M171" s="492"/>
      <c r="N171" s="499"/>
      <c r="O171" s="499"/>
      <c r="T171" s="777"/>
      <c r="U171" s="487"/>
      <c r="V171" s="494"/>
      <c r="W171" s="494"/>
      <c r="X171" s="487"/>
      <c r="Y171" s="487"/>
      <c r="Z171" s="487"/>
      <c r="AA171" s="487"/>
      <c r="AB171" s="487"/>
      <c r="AC171" s="487"/>
      <c r="AD171" s="487"/>
      <c r="AE171" s="487"/>
      <c r="AF171" s="494"/>
      <c r="AG171" s="487"/>
      <c r="AH171" s="487"/>
      <c r="AI171" s="487"/>
      <c r="AJ171" s="487"/>
      <c r="AK171" s="487"/>
      <c r="AL171" s="487"/>
      <c r="AM171" s="487"/>
      <c r="AN171" s="487"/>
      <c r="AO171" s="487"/>
    </row>
    <row r="172" spans="1:41" x14ac:dyDescent="0.2">
      <c r="A172" s="491"/>
      <c r="B172" s="491"/>
      <c r="C172" s="491"/>
      <c r="D172" s="492"/>
      <c r="E172" s="492"/>
      <c r="F172" s="492"/>
      <c r="G172" s="492"/>
      <c r="H172" s="492"/>
      <c r="I172" s="492"/>
      <c r="J172" s="492"/>
      <c r="K172" s="492"/>
      <c r="L172" s="492"/>
      <c r="M172" s="492"/>
      <c r="N172" s="499"/>
      <c r="O172" s="499"/>
      <c r="T172" s="777"/>
      <c r="U172" s="487"/>
      <c r="V172" s="494"/>
      <c r="W172" s="494"/>
      <c r="X172" s="487"/>
      <c r="Y172" s="487"/>
      <c r="Z172" s="487"/>
      <c r="AA172" s="487"/>
      <c r="AB172" s="487"/>
      <c r="AC172" s="487"/>
      <c r="AD172" s="487"/>
      <c r="AE172" s="487"/>
      <c r="AF172" s="494"/>
      <c r="AG172" s="487"/>
      <c r="AH172" s="487"/>
      <c r="AI172" s="487"/>
      <c r="AJ172" s="487"/>
      <c r="AK172" s="487"/>
      <c r="AL172" s="487"/>
      <c r="AM172" s="487"/>
      <c r="AN172" s="487"/>
      <c r="AO172" s="487"/>
    </row>
    <row r="173" spans="1:41" x14ac:dyDescent="0.2">
      <c r="A173" s="491"/>
      <c r="B173" s="491"/>
      <c r="C173" s="491"/>
      <c r="D173" s="492"/>
      <c r="E173" s="492"/>
      <c r="F173" s="492"/>
      <c r="G173" s="492"/>
      <c r="H173" s="492"/>
      <c r="I173" s="492"/>
      <c r="J173" s="492"/>
      <c r="K173" s="492"/>
      <c r="L173" s="492"/>
      <c r="M173" s="492"/>
      <c r="N173" s="499"/>
      <c r="O173" s="499"/>
      <c r="T173" s="777"/>
      <c r="U173" s="487"/>
      <c r="V173" s="494"/>
      <c r="W173" s="494"/>
      <c r="X173" s="487"/>
      <c r="Y173" s="487"/>
      <c r="Z173" s="487"/>
      <c r="AA173" s="487"/>
      <c r="AB173" s="487"/>
      <c r="AC173" s="487"/>
      <c r="AD173" s="487"/>
      <c r="AE173" s="487"/>
      <c r="AF173" s="494"/>
      <c r="AG173" s="487"/>
      <c r="AH173" s="487"/>
      <c r="AI173" s="487"/>
      <c r="AJ173" s="487"/>
      <c r="AK173" s="487"/>
      <c r="AL173" s="487"/>
      <c r="AM173" s="487"/>
      <c r="AN173" s="487"/>
      <c r="AO173" s="487"/>
    </row>
    <row r="174" spans="1:41" x14ac:dyDescent="0.2">
      <c r="A174" s="491"/>
      <c r="B174" s="491"/>
      <c r="C174" s="491"/>
      <c r="D174" s="492"/>
      <c r="E174" s="491"/>
      <c r="F174" s="491"/>
      <c r="G174" s="491"/>
      <c r="H174" s="491"/>
      <c r="I174" s="491"/>
      <c r="J174" s="491"/>
      <c r="K174" s="492"/>
      <c r="L174" s="492"/>
      <c r="M174" s="492"/>
      <c r="N174" s="499"/>
      <c r="O174" s="499"/>
      <c r="T174" s="777"/>
      <c r="U174" s="487"/>
      <c r="V174" s="494"/>
      <c r="W174" s="494"/>
      <c r="X174" s="487"/>
      <c r="Y174" s="487"/>
      <c r="Z174" s="487"/>
      <c r="AA174" s="487"/>
      <c r="AB174" s="487"/>
      <c r="AC174" s="487"/>
      <c r="AD174" s="487"/>
      <c r="AE174" s="487"/>
      <c r="AF174" s="494"/>
      <c r="AG174" s="487"/>
      <c r="AH174" s="487"/>
      <c r="AI174" s="487"/>
      <c r="AJ174" s="487"/>
      <c r="AK174" s="487"/>
      <c r="AL174" s="487"/>
      <c r="AM174" s="487"/>
      <c r="AN174" s="487"/>
      <c r="AO174" s="487"/>
    </row>
    <row r="175" spans="1:41" x14ac:dyDescent="0.2">
      <c r="A175" s="491"/>
      <c r="B175" s="491"/>
      <c r="C175" s="491"/>
      <c r="D175" s="492"/>
      <c r="E175" s="491"/>
      <c r="F175" s="492"/>
      <c r="G175" s="491"/>
      <c r="H175" s="491"/>
      <c r="I175" s="491"/>
      <c r="J175" s="491"/>
      <c r="K175" s="492"/>
      <c r="L175" s="492"/>
      <c r="M175" s="492"/>
      <c r="N175" s="499"/>
      <c r="O175" s="499"/>
      <c r="T175" s="777"/>
      <c r="U175" s="487"/>
      <c r="V175" s="494"/>
      <c r="W175" s="494"/>
      <c r="X175" s="487"/>
      <c r="Y175" s="487"/>
      <c r="Z175" s="487"/>
      <c r="AA175" s="487"/>
      <c r="AB175" s="487"/>
      <c r="AC175" s="487"/>
      <c r="AD175" s="487"/>
      <c r="AE175" s="487"/>
      <c r="AF175" s="494"/>
      <c r="AG175" s="487"/>
      <c r="AH175" s="487"/>
      <c r="AI175" s="487"/>
      <c r="AJ175" s="487"/>
      <c r="AK175" s="487"/>
      <c r="AL175" s="487"/>
      <c r="AM175" s="487"/>
      <c r="AN175" s="487"/>
      <c r="AO175" s="487"/>
    </row>
    <row r="176" spans="1:41" x14ac:dyDescent="0.2">
      <c r="A176" s="491"/>
      <c r="B176" s="491"/>
      <c r="C176" s="491"/>
      <c r="D176" s="492"/>
      <c r="E176" s="491"/>
      <c r="F176" s="492"/>
      <c r="G176" s="491"/>
      <c r="H176" s="491"/>
      <c r="I176" s="491"/>
      <c r="J176" s="491"/>
      <c r="K176" s="492"/>
      <c r="L176" s="492"/>
      <c r="M176" s="492"/>
      <c r="N176" s="499"/>
      <c r="O176" s="499"/>
      <c r="T176" s="777"/>
      <c r="U176" s="487"/>
      <c r="V176" s="494"/>
      <c r="W176" s="494"/>
      <c r="X176" s="487"/>
      <c r="Y176" s="487"/>
      <c r="Z176" s="487"/>
      <c r="AA176" s="487"/>
      <c r="AB176" s="487"/>
      <c r="AC176" s="487"/>
      <c r="AD176" s="487"/>
      <c r="AE176" s="487"/>
      <c r="AF176" s="494"/>
      <c r="AG176" s="487"/>
      <c r="AH176" s="487"/>
      <c r="AI176" s="487"/>
      <c r="AJ176" s="487"/>
      <c r="AK176" s="487"/>
      <c r="AL176" s="487"/>
      <c r="AM176" s="487"/>
      <c r="AN176" s="487"/>
      <c r="AO176" s="487"/>
    </row>
    <row r="177" spans="1:41" x14ac:dyDescent="0.2">
      <c r="A177" s="491"/>
      <c r="B177" s="491"/>
      <c r="C177" s="491"/>
      <c r="D177" s="492"/>
      <c r="E177" s="491"/>
      <c r="F177" s="492"/>
      <c r="G177" s="491"/>
      <c r="H177" s="491"/>
      <c r="I177" s="491"/>
      <c r="J177" s="491"/>
      <c r="K177" s="492"/>
      <c r="L177" s="492"/>
      <c r="M177" s="492"/>
      <c r="N177" s="499"/>
      <c r="O177" s="499"/>
      <c r="T177" s="777"/>
      <c r="U177" s="487"/>
      <c r="V177" s="494"/>
      <c r="W177" s="494"/>
      <c r="X177" s="487"/>
      <c r="Y177" s="487"/>
      <c r="Z177" s="487"/>
      <c r="AA177" s="487"/>
      <c r="AB177" s="487"/>
      <c r="AC177" s="487"/>
      <c r="AD177" s="487"/>
      <c r="AE177" s="487"/>
      <c r="AF177" s="494"/>
      <c r="AG177" s="487"/>
      <c r="AH177" s="487"/>
      <c r="AI177" s="487"/>
      <c r="AJ177" s="487"/>
      <c r="AK177" s="487"/>
      <c r="AL177" s="487"/>
      <c r="AM177" s="487"/>
      <c r="AN177" s="487"/>
      <c r="AO177" s="487"/>
    </row>
    <row r="178" spans="1:41" x14ac:dyDescent="0.2">
      <c r="A178" s="491"/>
      <c r="B178" s="491"/>
      <c r="C178" s="491"/>
      <c r="D178" s="492"/>
      <c r="E178" s="491"/>
      <c r="F178" s="492"/>
      <c r="G178" s="491"/>
      <c r="H178" s="491"/>
      <c r="I178" s="491"/>
      <c r="J178" s="491"/>
      <c r="K178" s="492"/>
      <c r="L178" s="492"/>
      <c r="M178" s="492"/>
      <c r="N178" s="499"/>
      <c r="O178" s="499"/>
      <c r="T178" s="777"/>
      <c r="U178" s="487"/>
      <c r="V178" s="494"/>
      <c r="W178" s="494"/>
      <c r="X178" s="487"/>
      <c r="Y178" s="487"/>
      <c r="Z178" s="487"/>
      <c r="AA178" s="487"/>
      <c r="AB178" s="487"/>
      <c r="AC178" s="487"/>
      <c r="AD178" s="487"/>
      <c r="AE178" s="487"/>
      <c r="AF178" s="494"/>
      <c r="AG178" s="487"/>
      <c r="AH178" s="487"/>
      <c r="AI178" s="487"/>
      <c r="AJ178" s="487"/>
      <c r="AK178" s="487"/>
      <c r="AL178" s="487"/>
      <c r="AM178" s="487"/>
      <c r="AN178" s="487"/>
      <c r="AO178" s="487"/>
    </row>
    <row r="179" spans="1:41" x14ac:dyDescent="0.2">
      <c r="A179" s="491"/>
      <c r="B179" s="491"/>
      <c r="C179" s="491"/>
      <c r="D179" s="492"/>
      <c r="E179" s="491"/>
      <c r="F179" s="492"/>
      <c r="G179" s="491"/>
      <c r="H179" s="491"/>
      <c r="I179" s="491"/>
      <c r="J179" s="491"/>
      <c r="K179" s="492"/>
      <c r="L179" s="492"/>
      <c r="M179" s="492"/>
      <c r="N179" s="499"/>
      <c r="O179" s="499"/>
      <c r="T179" s="777"/>
      <c r="U179" s="487"/>
      <c r="V179" s="494"/>
      <c r="W179" s="494"/>
      <c r="X179" s="487"/>
      <c r="Y179" s="487"/>
      <c r="Z179" s="487"/>
      <c r="AA179" s="487"/>
      <c r="AB179" s="487"/>
      <c r="AC179" s="487"/>
      <c r="AD179" s="487"/>
      <c r="AE179" s="487"/>
      <c r="AF179" s="494"/>
      <c r="AG179" s="487"/>
      <c r="AH179" s="487"/>
      <c r="AI179" s="487"/>
      <c r="AJ179" s="487"/>
      <c r="AK179" s="487"/>
      <c r="AL179" s="487"/>
      <c r="AM179" s="487"/>
      <c r="AN179" s="487"/>
      <c r="AO179" s="487"/>
    </row>
    <row r="180" spans="1:41" x14ac:dyDescent="0.2">
      <c r="A180" s="491"/>
      <c r="B180" s="491"/>
      <c r="C180" s="491"/>
      <c r="D180" s="492"/>
      <c r="E180" s="491"/>
      <c r="F180" s="492"/>
      <c r="G180" s="491"/>
      <c r="H180" s="491"/>
      <c r="I180" s="491"/>
      <c r="J180" s="491"/>
      <c r="K180" s="492"/>
      <c r="L180" s="492"/>
      <c r="M180" s="492"/>
      <c r="N180" s="499"/>
      <c r="O180" s="499"/>
      <c r="T180" s="777"/>
      <c r="U180" s="487"/>
      <c r="V180" s="494"/>
      <c r="W180" s="494"/>
      <c r="X180" s="487"/>
      <c r="Y180" s="487"/>
      <c r="Z180" s="487"/>
      <c r="AA180" s="487"/>
      <c r="AB180" s="487"/>
      <c r="AC180" s="487"/>
      <c r="AD180" s="487"/>
      <c r="AE180" s="487"/>
      <c r="AF180" s="494"/>
      <c r="AG180" s="487"/>
      <c r="AH180" s="487"/>
      <c r="AI180" s="487"/>
      <c r="AJ180" s="487"/>
      <c r="AK180" s="487"/>
      <c r="AL180" s="487"/>
      <c r="AM180" s="487"/>
      <c r="AN180" s="487"/>
      <c r="AO180" s="487"/>
    </row>
    <row r="181" spans="1:41" x14ac:dyDescent="0.2">
      <c r="A181" s="491"/>
      <c r="B181" s="491"/>
      <c r="C181" s="491"/>
      <c r="D181" s="492"/>
      <c r="E181" s="491"/>
      <c r="F181" s="491"/>
      <c r="G181" s="491"/>
      <c r="H181" s="491"/>
      <c r="I181" s="491"/>
      <c r="J181" s="491"/>
      <c r="K181" s="492"/>
      <c r="L181" s="492"/>
      <c r="M181" s="492"/>
      <c r="N181" s="499"/>
      <c r="O181" s="499"/>
      <c r="T181" s="777"/>
      <c r="U181" s="487"/>
      <c r="V181" s="494"/>
      <c r="W181" s="494"/>
      <c r="X181" s="487"/>
      <c r="Y181" s="487"/>
      <c r="Z181" s="487"/>
      <c r="AA181" s="487"/>
      <c r="AB181" s="487"/>
      <c r="AC181" s="487"/>
      <c r="AD181" s="487"/>
      <c r="AE181" s="487"/>
      <c r="AF181" s="494"/>
      <c r="AG181" s="487"/>
      <c r="AH181" s="487"/>
      <c r="AI181" s="487"/>
      <c r="AJ181" s="487"/>
      <c r="AK181" s="487"/>
      <c r="AL181" s="487"/>
      <c r="AM181" s="487"/>
      <c r="AN181" s="487"/>
      <c r="AO181" s="487"/>
    </row>
    <row r="182" spans="1:41" x14ac:dyDescent="0.2">
      <c r="A182" s="491"/>
      <c r="B182" s="491"/>
      <c r="C182" s="491"/>
      <c r="D182" s="492"/>
      <c r="E182" s="491"/>
      <c r="F182" s="491"/>
      <c r="G182" s="491"/>
      <c r="H182" s="491"/>
      <c r="I182" s="491"/>
      <c r="J182" s="491"/>
      <c r="K182" s="492"/>
      <c r="L182" s="492"/>
      <c r="M182" s="492"/>
      <c r="N182" s="499"/>
      <c r="O182" s="499"/>
      <c r="T182" s="777"/>
      <c r="U182" s="487"/>
      <c r="V182" s="494"/>
      <c r="W182" s="494"/>
      <c r="X182" s="487"/>
      <c r="Y182" s="487"/>
      <c r="Z182" s="487"/>
      <c r="AA182" s="487"/>
      <c r="AB182" s="487"/>
      <c r="AC182" s="487"/>
      <c r="AD182" s="487"/>
      <c r="AE182" s="487"/>
      <c r="AF182" s="494"/>
      <c r="AG182" s="487"/>
      <c r="AH182" s="487"/>
      <c r="AI182" s="487"/>
      <c r="AJ182" s="487"/>
      <c r="AK182" s="487"/>
      <c r="AL182" s="487"/>
      <c r="AM182" s="487"/>
      <c r="AN182" s="487"/>
      <c r="AO182" s="487"/>
    </row>
    <row r="183" spans="1:41" x14ac:dyDescent="0.2">
      <c r="A183" s="491"/>
      <c r="B183" s="491"/>
      <c r="C183" s="491"/>
      <c r="D183" s="492"/>
      <c r="E183" s="491"/>
      <c r="F183" s="491"/>
      <c r="G183" s="491"/>
      <c r="H183" s="491"/>
      <c r="I183" s="491"/>
      <c r="J183" s="491"/>
      <c r="K183" s="492"/>
      <c r="L183" s="492"/>
      <c r="M183" s="492"/>
      <c r="N183" s="499"/>
      <c r="O183" s="499"/>
      <c r="T183" s="777"/>
      <c r="U183" s="487"/>
      <c r="V183" s="494"/>
      <c r="W183" s="494"/>
      <c r="X183" s="487"/>
      <c r="Y183" s="487"/>
      <c r="Z183" s="487"/>
      <c r="AA183" s="487"/>
      <c r="AB183" s="487"/>
      <c r="AC183" s="487"/>
      <c r="AD183" s="487"/>
      <c r="AE183" s="487"/>
      <c r="AF183" s="494"/>
      <c r="AG183" s="487"/>
      <c r="AH183" s="487"/>
      <c r="AI183" s="487"/>
      <c r="AJ183" s="487"/>
      <c r="AK183" s="487"/>
      <c r="AL183" s="487"/>
      <c r="AM183" s="487"/>
      <c r="AN183" s="487"/>
      <c r="AO183" s="487"/>
    </row>
    <row r="184" spans="1:41" x14ac:dyDescent="0.2">
      <c r="A184" s="491"/>
      <c r="B184" s="491"/>
      <c r="C184" s="491"/>
      <c r="D184" s="492"/>
      <c r="E184" s="491"/>
      <c r="F184" s="491"/>
      <c r="G184" s="491"/>
      <c r="H184" s="491"/>
      <c r="I184" s="491"/>
      <c r="J184" s="491"/>
      <c r="K184" s="492"/>
      <c r="L184" s="492"/>
      <c r="M184" s="492"/>
      <c r="N184" s="499"/>
      <c r="O184" s="499"/>
      <c r="T184" s="777"/>
      <c r="U184" s="487"/>
      <c r="V184" s="494"/>
      <c r="W184" s="494"/>
      <c r="X184" s="487"/>
      <c r="Y184" s="487"/>
      <c r="Z184" s="487"/>
      <c r="AA184" s="487"/>
      <c r="AB184" s="487"/>
      <c r="AC184" s="487"/>
      <c r="AD184" s="487"/>
      <c r="AE184" s="487"/>
      <c r="AF184" s="494"/>
      <c r="AG184" s="487"/>
      <c r="AH184" s="487"/>
      <c r="AI184" s="487"/>
      <c r="AJ184" s="487"/>
      <c r="AK184" s="487"/>
      <c r="AL184" s="487"/>
      <c r="AM184" s="487"/>
      <c r="AN184" s="487"/>
      <c r="AO184" s="487"/>
    </row>
    <row r="185" spans="1:41" x14ac:dyDescent="0.2">
      <c r="A185" s="491"/>
      <c r="B185" s="491"/>
      <c r="C185" s="491"/>
      <c r="D185" s="492"/>
      <c r="E185" s="491"/>
      <c r="F185" s="491"/>
      <c r="G185" s="491"/>
      <c r="H185" s="491"/>
      <c r="I185" s="491"/>
      <c r="J185" s="491"/>
      <c r="K185" s="492"/>
      <c r="L185" s="492"/>
      <c r="M185" s="492"/>
      <c r="N185" s="499"/>
      <c r="O185" s="499"/>
      <c r="T185" s="777"/>
      <c r="U185" s="487"/>
      <c r="V185" s="494"/>
      <c r="W185" s="494"/>
      <c r="X185" s="487"/>
      <c r="Y185" s="487"/>
      <c r="Z185" s="487"/>
      <c r="AA185" s="487"/>
      <c r="AB185" s="487"/>
      <c r="AC185" s="487"/>
      <c r="AD185" s="487"/>
      <c r="AE185" s="487"/>
      <c r="AF185" s="494"/>
      <c r="AG185" s="487"/>
      <c r="AH185" s="487"/>
      <c r="AI185" s="487"/>
      <c r="AJ185" s="487"/>
      <c r="AK185" s="487"/>
      <c r="AL185" s="487"/>
      <c r="AM185" s="487"/>
      <c r="AN185" s="487"/>
      <c r="AO185" s="487"/>
    </row>
    <row r="186" spans="1:41" x14ac:dyDescent="0.2">
      <c r="A186" s="491"/>
      <c r="B186" s="491"/>
      <c r="C186" s="491"/>
      <c r="D186" s="492"/>
      <c r="E186" s="491"/>
      <c r="F186" s="491"/>
      <c r="G186" s="491"/>
      <c r="H186" s="491"/>
      <c r="I186" s="491"/>
      <c r="J186" s="491"/>
      <c r="K186" s="492"/>
      <c r="L186" s="492"/>
      <c r="M186" s="492"/>
      <c r="N186" s="499"/>
      <c r="O186" s="499"/>
      <c r="T186" s="777"/>
      <c r="U186" s="487"/>
      <c r="V186" s="494"/>
      <c r="W186" s="494"/>
      <c r="X186" s="487"/>
      <c r="Y186" s="487"/>
      <c r="Z186" s="487"/>
      <c r="AA186" s="487"/>
      <c r="AB186" s="487"/>
      <c r="AC186" s="487"/>
      <c r="AD186" s="487"/>
      <c r="AE186" s="487"/>
      <c r="AF186" s="494"/>
      <c r="AG186" s="487"/>
      <c r="AH186" s="487"/>
      <c r="AI186" s="487"/>
      <c r="AJ186" s="487"/>
      <c r="AK186" s="487"/>
      <c r="AL186" s="487"/>
      <c r="AM186" s="487"/>
      <c r="AN186" s="487"/>
      <c r="AO186" s="487"/>
    </row>
    <row r="187" spans="1:41" x14ac:dyDescent="0.2">
      <c r="A187" s="491"/>
      <c r="B187" s="491"/>
      <c r="C187" s="491"/>
      <c r="D187" s="492"/>
      <c r="E187" s="491"/>
      <c r="F187" s="491"/>
      <c r="G187" s="491"/>
      <c r="H187" s="491"/>
      <c r="I187" s="491"/>
      <c r="J187" s="491"/>
      <c r="K187" s="492"/>
      <c r="L187" s="492"/>
      <c r="M187" s="492"/>
      <c r="N187" s="499"/>
      <c r="O187" s="499"/>
      <c r="T187" s="777"/>
      <c r="U187" s="487"/>
      <c r="V187" s="494"/>
      <c r="W187" s="494"/>
      <c r="X187" s="487"/>
      <c r="Y187" s="487"/>
      <c r="Z187" s="487"/>
      <c r="AA187" s="487"/>
      <c r="AB187" s="487"/>
      <c r="AC187" s="487"/>
      <c r="AD187" s="487"/>
      <c r="AE187" s="487"/>
      <c r="AF187" s="494"/>
      <c r="AG187" s="487"/>
      <c r="AH187" s="487"/>
      <c r="AI187" s="487"/>
      <c r="AJ187" s="487"/>
      <c r="AK187" s="487"/>
      <c r="AL187" s="487"/>
      <c r="AM187" s="487"/>
      <c r="AN187" s="487"/>
      <c r="AO187" s="487"/>
    </row>
    <row r="188" spans="1:41" x14ac:dyDescent="0.2">
      <c r="A188" s="491"/>
      <c r="B188" s="491"/>
      <c r="C188" s="491"/>
      <c r="D188" s="492"/>
      <c r="E188" s="491"/>
      <c r="F188" s="491"/>
      <c r="G188" s="491"/>
      <c r="H188" s="491"/>
      <c r="I188" s="491"/>
      <c r="J188" s="491"/>
      <c r="K188" s="492"/>
      <c r="L188" s="492"/>
      <c r="M188" s="492"/>
      <c r="N188" s="499"/>
      <c r="O188" s="499"/>
      <c r="T188" s="777"/>
      <c r="U188" s="487"/>
      <c r="V188" s="494"/>
      <c r="W188" s="494"/>
      <c r="X188" s="487"/>
      <c r="Y188" s="487"/>
      <c r="Z188" s="487"/>
      <c r="AA188" s="487"/>
      <c r="AB188" s="487"/>
      <c r="AC188" s="487"/>
      <c r="AD188" s="487"/>
      <c r="AE188" s="487"/>
      <c r="AF188" s="494"/>
      <c r="AG188" s="487"/>
      <c r="AH188" s="487"/>
      <c r="AI188" s="487"/>
      <c r="AJ188" s="487"/>
      <c r="AK188" s="487"/>
      <c r="AL188" s="487"/>
      <c r="AM188" s="487"/>
      <c r="AN188" s="487"/>
      <c r="AO188" s="487"/>
    </row>
    <row r="189" spans="1:41" x14ac:dyDescent="0.2">
      <c r="A189" s="491"/>
      <c r="B189" s="491"/>
      <c r="C189" s="491"/>
      <c r="D189" s="492"/>
      <c r="E189" s="491"/>
      <c r="F189" s="491"/>
      <c r="G189" s="491"/>
      <c r="H189" s="491"/>
      <c r="I189" s="491"/>
      <c r="J189" s="491"/>
      <c r="K189" s="492"/>
      <c r="L189" s="492"/>
      <c r="M189" s="492"/>
      <c r="N189" s="499"/>
      <c r="O189" s="499"/>
      <c r="T189" s="777"/>
      <c r="U189" s="487"/>
      <c r="V189" s="494"/>
      <c r="W189" s="494"/>
      <c r="X189" s="487"/>
      <c r="Y189" s="487"/>
      <c r="Z189" s="487"/>
      <c r="AA189" s="487"/>
      <c r="AB189" s="487"/>
      <c r="AC189" s="487"/>
      <c r="AD189" s="487"/>
      <c r="AE189" s="487"/>
      <c r="AF189" s="494"/>
      <c r="AG189" s="487"/>
      <c r="AH189" s="487"/>
      <c r="AI189" s="487"/>
      <c r="AJ189" s="487"/>
      <c r="AK189" s="487"/>
      <c r="AL189" s="487"/>
      <c r="AM189" s="487"/>
      <c r="AN189" s="487"/>
      <c r="AO189" s="487"/>
    </row>
    <row r="190" spans="1:41" x14ac:dyDescent="0.2">
      <c r="A190" s="491"/>
      <c r="B190" s="491"/>
      <c r="C190" s="491"/>
      <c r="D190" s="492"/>
      <c r="E190" s="491"/>
      <c r="F190" s="491"/>
      <c r="G190" s="491"/>
      <c r="H190" s="491"/>
      <c r="I190" s="491"/>
      <c r="J190" s="491"/>
      <c r="K190" s="492"/>
      <c r="L190" s="491"/>
      <c r="M190" s="491"/>
      <c r="N190" s="491"/>
      <c r="O190" s="491"/>
      <c r="P190" s="487"/>
      <c r="Q190" s="494"/>
      <c r="S190" s="487"/>
      <c r="T190" s="777"/>
      <c r="U190" s="487"/>
      <c r="V190" s="494"/>
      <c r="W190" s="494"/>
      <c r="X190" s="487"/>
      <c r="Y190" s="487"/>
      <c r="Z190" s="487"/>
      <c r="AA190" s="487"/>
      <c r="AB190" s="487"/>
      <c r="AC190" s="487"/>
      <c r="AD190" s="487"/>
      <c r="AE190" s="487"/>
      <c r="AF190" s="494"/>
      <c r="AG190" s="487"/>
      <c r="AH190" s="487"/>
      <c r="AI190" s="487"/>
      <c r="AJ190" s="487"/>
      <c r="AK190" s="487"/>
      <c r="AL190" s="487"/>
      <c r="AM190" s="487"/>
      <c r="AN190" s="487"/>
      <c r="AO190" s="487"/>
    </row>
    <row r="191" spans="1:41" x14ac:dyDescent="0.2">
      <c r="A191" s="491"/>
      <c r="B191" s="491"/>
      <c r="C191" s="491"/>
      <c r="D191" s="492"/>
      <c r="E191" s="491"/>
      <c r="F191" s="491"/>
      <c r="G191" s="491"/>
      <c r="H191" s="491"/>
      <c r="I191" s="491"/>
      <c r="J191" s="491"/>
      <c r="K191" s="492"/>
      <c r="L191" s="491"/>
      <c r="M191" s="491"/>
      <c r="N191" s="491"/>
      <c r="O191" s="491"/>
      <c r="P191" s="487"/>
      <c r="Q191" s="494"/>
      <c r="S191" s="487"/>
      <c r="T191" s="777"/>
      <c r="U191" s="487"/>
      <c r="V191" s="494"/>
      <c r="W191" s="494"/>
      <c r="X191" s="487"/>
      <c r="Y191" s="487"/>
      <c r="Z191" s="487"/>
      <c r="AA191" s="487"/>
      <c r="AB191" s="487"/>
      <c r="AC191" s="487"/>
      <c r="AD191" s="487"/>
      <c r="AE191" s="487"/>
      <c r="AF191" s="494"/>
      <c r="AG191" s="487"/>
      <c r="AH191" s="487"/>
      <c r="AI191" s="487"/>
      <c r="AJ191" s="487"/>
      <c r="AK191" s="487"/>
      <c r="AL191" s="487"/>
      <c r="AM191" s="487"/>
      <c r="AN191" s="487"/>
      <c r="AO191" s="487"/>
    </row>
    <row r="192" spans="1:41" x14ac:dyDescent="0.2">
      <c r="A192" s="491"/>
      <c r="B192" s="491"/>
      <c r="C192" s="491"/>
      <c r="D192" s="492"/>
      <c r="E192" s="491"/>
      <c r="F192" s="491"/>
      <c r="G192" s="491"/>
      <c r="H192" s="491"/>
      <c r="I192" s="491"/>
      <c r="J192" s="491"/>
      <c r="K192" s="492"/>
      <c r="L192" s="491"/>
      <c r="M192" s="491"/>
      <c r="N192" s="491"/>
      <c r="O192" s="491"/>
      <c r="P192" s="487"/>
      <c r="Q192" s="494"/>
      <c r="S192" s="487"/>
      <c r="T192" s="777"/>
      <c r="U192" s="487"/>
      <c r="V192" s="494"/>
      <c r="W192" s="494"/>
      <c r="X192" s="487"/>
      <c r="Y192" s="487"/>
      <c r="Z192" s="487"/>
      <c r="AA192" s="487"/>
      <c r="AB192" s="487"/>
      <c r="AC192" s="487"/>
      <c r="AD192" s="487"/>
      <c r="AE192" s="487"/>
      <c r="AF192" s="494"/>
      <c r="AG192" s="487"/>
      <c r="AH192" s="487"/>
      <c r="AI192" s="487"/>
      <c r="AJ192" s="487"/>
      <c r="AK192" s="487"/>
      <c r="AL192" s="487"/>
      <c r="AM192" s="487"/>
      <c r="AN192" s="487"/>
      <c r="AO192" s="487"/>
    </row>
    <row r="193" spans="1:41" x14ac:dyDescent="0.2">
      <c r="A193" s="491"/>
      <c r="B193" s="491"/>
      <c r="C193" s="491"/>
      <c r="D193" s="492"/>
      <c r="E193" s="491"/>
      <c r="F193" s="491"/>
      <c r="G193" s="491"/>
      <c r="H193" s="491"/>
      <c r="I193" s="491"/>
      <c r="J193" s="491"/>
      <c r="K193" s="492"/>
      <c r="L193" s="491"/>
      <c r="M193" s="491"/>
      <c r="N193" s="491"/>
      <c r="O193" s="491"/>
      <c r="P193" s="487"/>
      <c r="Q193" s="494"/>
      <c r="S193" s="487"/>
      <c r="T193" s="777"/>
      <c r="U193" s="487"/>
      <c r="V193" s="494"/>
      <c r="W193" s="494"/>
      <c r="X193" s="487"/>
      <c r="Y193" s="487"/>
      <c r="Z193" s="487"/>
      <c r="AA193" s="487"/>
      <c r="AB193" s="487"/>
      <c r="AC193" s="487"/>
      <c r="AD193" s="487"/>
      <c r="AE193" s="487"/>
      <c r="AF193" s="494"/>
      <c r="AG193" s="487"/>
      <c r="AH193" s="487"/>
      <c r="AI193" s="487"/>
      <c r="AJ193" s="487"/>
      <c r="AK193" s="487"/>
      <c r="AL193" s="487"/>
      <c r="AM193" s="487"/>
      <c r="AN193" s="487"/>
      <c r="AO193" s="487"/>
    </row>
    <row r="194" spans="1:41" x14ac:dyDescent="0.2">
      <c r="A194" s="491"/>
      <c r="B194" s="491"/>
      <c r="C194" s="491"/>
      <c r="D194" s="492"/>
      <c r="E194" s="491"/>
      <c r="F194" s="491"/>
      <c r="G194" s="491"/>
      <c r="H194" s="491"/>
      <c r="I194" s="491"/>
      <c r="J194" s="491"/>
      <c r="K194" s="492"/>
      <c r="L194" s="491"/>
      <c r="M194" s="491"/>
      <c r="N194" s="491"/>
      <c r="O194" s="491"/>
      <c r="P194" s="487"/>
      <c r="Q194" s="494"/>
      <c r="S194" s="487"/>
      <c r="T194" s="777"/>
      <c r="U194" s="487"/>
      <c r="V194" s="494"/>
      <c r="W194" s="494"/>
      <c r="X194" s="487"/>
      <c r="Y194" s="487"/>
      <c r="Z194" s="487"/>
      <c r="AA194" s="487"/>
      <c r="AB194" s="487"/>
      <c r="AC194" s="487"/>
      <c r="AD194" s="487"/>
      <c r="AE194" s="487"/>
      <c r="AF194" s="494"/>
      <c r="AG194" s="487"/>
      <c r="AH194" s="487"/>
      <c r="AI194" s="487"/>
      <c r="AJ194" s="487"/>
      <c r="AK194" s="487"/>
      <c r="AL194" s="487"/>
      <c r="AM194" s="487"/>
      <c r="AN194" s="487"/>
      <c r="AO194" s="487"/>
    </row>
    <row r="195" spans="1:41" x14ac:dyDescent="0.2">
      <c r="A195" s="491"/>
      <c r="B195" s="491"/>
      <c r="C195" s="491"/>
      <c r="D195" s="492"/>
      <c r="E195" s="491"/>
      <c r="F195" s="491"/>
      <c r="G195" s="491"/>
      <c r="H195" s="491"/>
      <c r="I195" s="491"/>
      <c r="J195" s="491"/>
      <c r="K195" s="492"/>
      <c r="L195" s="491"/>
      <c r="M195" s="491"/>
      <c r="N195" s="491"/>
      <c r="O195" s="491"/>
      <c r="P195" s="487"/>
      <c r="Q195" s="494"/>
      <c r="S195" s="487"/>
      <c r="T195" s="777"/>
      <c r="U195" s="487"/>
      <c r="V195" s="494"/>
      <c r="W195" s="494"/>
      <c r="X195" s="487"/>
      <c r="Y195" s="487"/>
      <c r="Z195" s="487"/>
      <c r="AA195" s="487"/>
      <c r="AB195" s="487"/>
      <c r="AC195" s="487"/>
      <c r="AD195" s="487"/>
      <c r="AE195" s="487"/>
      <c r="AF195" s="494"/>
      <c r="AG195" s="487"/>
      <c r="AH195" s="487"/>
      <c r="AI195" s="487"/>
      <c r="AJ195" s="487"/>
      <c r="AK195" s="487"/>
      <c r="AL195" s="487"/>
      <c r="AM195" s="487"/>
      <c r="AN195" s="487"/>
      <c r="AO195" s="487"/>
    </row>
    <row r="196" spans="1:41" x14ac:dyDescent="0.2">
      <c r="A196" s="491"/>
      <c r="B196" s="491"/>
      <c r="C196" s="491"/>
      <c r="D196" s="492"/>
      <c r="E196" s="491"/>
      <c r="F196" s="491"/>
      <c r="G196" s="491"/>
      <c r="H196" s="491"/>
      <c r="I196" s="491"/>
      <c r="J196" s="491"/>
      <c r="K196" s="492"/>
      <c r="L196" s="491"/>
      <c r="M196" s="491"/>
      <c r="N196" s="491"/>
      <c r="O196" s="491"/>
      <c r="P196" s="487"/>
      <c r="Q196" s="494"/>
      <c r="S196" s="487"/>
      <c r="T196" s="777"/>
      <c r="U196" s="487"/>
      <c r="V196" s="494"/>
      <c r="W196" s="494"/>
      <c r="X196" s="487"/>
      <c r="Y196" s="487"/>
      <c r="Z196" s="487"/>
      <c r="AA196" s="487"/>
      <c r="AB196" s="487"/>
      <c r="AC196" s="487"/>
      <c r="AD196" s="487"/>
      <c r="AE196" s="487"/>
      <c r="AF196" s="494"/>
      <c r="AG196" s="487"/>
      <c r="AH196" s="487"/>
      <c r="AI196" s="487"/>
      <c r="AJ196" s="487"/>
      <c r="AK196" s="487"/>
      <c r="AL196" s="487"/>
      <c r="AM196" s="487"/>
      <c r="AN196" s="487"/>
      <c r="AO196" s="487"/>
    </row>
    <row r="197" spans="1:41" x14ac:dyDescent="0.2">
      <c r="A197" s="491"/>
      <c r="B197" s="491"/>
      <c r="C197" s="491"/>
      <c r="D197" s="492"/>
      <c r="E197" s="491"/>
      <c r="F197" s="491"/>
      <c r="G197" s="491"/>
      <c r="H197" s="491"/>
      <c r="I197" s="491"/>
      <c r="J197" s="491"/>
      <c r="K197" s="492"/>
      <c r="L197" s="491"/>
      <c r="M197" s="491"/>
      <c r="N197" s="491"/>
      <c r="O197" s="491"/>
      <c r="P197" s="487"/>
      <c r="Q197" s="494"/>
      <c r="S197" s="487"/>
      <c r="T197" s="777"/>
      <c r="U197" s="487"/>
      <c r="V197" s="494"/>
      <c r="W197" s="494"/>
      <c r="X197" s="487"/>
      <c r="Y197" s="487"/>
      <c r="Z197" s="487"/>
      <c r="AA197" s="487"/>
      <c r="AB197" s="487"/>
      <c r="AC197" s="487"/>
      <c r="AD197" s="487"/>
      <c r="AE197" s="487"/>
      <c r="AF197" s="494"/>
      <c r="AG197" s="487"/>
      <c r="AH197" s="487"/>
      <c r="AI197" s="487"/>
      <c r="AJ197" s="487"/>
      <c r="AK197" s="487"/>
      <c r="AL197" s="487"/>
      <c r="AM197" s="487"/>
      <c r="AN197" s="487"/>
      <c r="AO197" s="487"/>
    </row>
    <row r="198" spans="1:41" x14ac:dyDescent="0.2">
      <c r="A198" s="491"/>
      <c r="B198" s="491"/>
      <c r="C198" s="491"/>
      <c r="D198" s="492"/>
      <c r="E198" s="491"/>
      <c r="F198" s="491"/>
      <c r="G198" s="491"/>
      <c r="H198" s="491"/>
      <c r="I198" s="491"/>
      <c r="J198" s="491"/>
      <c r="K198" s="492"/>
      <c r="L198" s="491"/>
      <c r="M198" s="491"/>
      <c r="N198" s="491"/>
      <c r="O198" s="491"/>
      <c r="P198" s="487"/>
      <c r="Q198" s="494"/>
      <c r="S198" s="487"/>
      <c r="T198" s="777"/>
      <c r="U198" s="487"/>
      <c r="V198" s="494"/>
      <c r="W198" s="494"/>
      <c r="X198" s="487"/>
      <c r="Y198" s="487"/>
      <c r="Z198" s="487"/>
      <c r="AA198" s="487"/>
      <c r="AB198" s="487"/>
      <c r="AC198" s="487"/>
      <c r="AD198" s="487"/>
      <c r="AE198" s="487"/>
      <c r="AF198" s="494"/>
      <c r="AG198" s="487"/>
      <c r="AH198" s="487"/>
      <c r="AI198" s="487"/>
      <c r="AJ198" s="487"/>
      <c r="AK198" s="487"/>
      <c r="AL198" s="487"/>
      <c r="AM198" s="487"/>
      <c r="AN198" s="487"/>
      <c r="AO198" s="487"/>
    </row>
    <row r="199" spans="1:41" x14ac:dyDescent="0.2">
      <c r="A199" s="491"/>
      <c r="B199" s="491"/>
      <c r="C199" s="491"/>
      <c r="D199" s="492"/>
      <c r="E199" s="491"/>
      <c r="F199" s="491"/>
      <c r="G199" s="491"/>
      <c r="H199" s="491"/>
      <c r="I199" s="491"/>
      <c r="J199" s="491"/>
      <c r="K199" s="492"/>
      <c r="L199" s="491"/>
      <c r="M199" s="491"/>
      <c r="N199" s="491"/>
      <c r="O199" s="491"/>
      <c r="P199" s="487"/>
      <c r="Q199" s="494"/>
      <c r="S199" s="487"/>
      <c r="T199" s="777"/>
      <c r="U199" s="487"/>
      <c r="V199" s="494"/>
      <c r="W199" s="494"/>
      <c r="X199" s="487"/>
      <c r="Y199" s="487"/>
      <c r="Z199" s="487"/>
      <c r="AA199" s="487"/>
      <c r="AB199" s="487"/>
      <c r="AC199" s="487"/>
      <c r="AD199" s="487"/>
      <c r="AE199" s="487"/>
      <c r="AF199" s="494"/>
      <c r="AG199" s="487"/>
      <c r="AH199" s="487"/>
      <c r="AI199" s="487"/>
      <c r="AJ199" s="487"/>
      <c r="AK199" s="487"/>
      <c r="AL199" s="487"/>
      <c r="AM199" s="487"/>
      <c r="AN199" s="487"/>
      <c r="AO199" s="487"/>
    </row>
    <row r="200" spans="1:41" x14ac:dyDescent="0.2">
      <c r="A200" s="491"/>
      <c r="B200" s="491"/>
      <c r="C200" s="491"/>
      <c r="D200" s="492"/>
      <c r="E200" s="491"/>
      <c r="F200" s="491"/>
      <c r="G200" s="491"/>
      <c r="H200" s="491"/>
      <c r="I200" s="491"/>
      <c r="J200" s="491"/>
      <c r="K200" s="492"/>
      <c r="L200" s="491"/>
      <c r="M200" s="491"/>
      <c r="N200" s="491"/>
      <c r="O200" s="491"/>
      <c r="P200" s="487"/>
      <c r="Q200" s="494"/>
      <c r="S200" s="487"/>
      <c r="T200" s="777"/>
      <c r="U200" s="487"/>
      <c r="V200" s="494"/>
      <c r="W200" s="494"/>
      <c r="X200" s="487"/>
      <c r="Y200" s="487"/>
      <c r="Z200" s="487"/>
      <c r="AA200" s="487"/>
      <c r="AB200" s="487"/>
      <c r="AC200" s="487"/>
      <c r="AD200" s="487"/>
      <c r="AE200" s="487"/>
      <c r="AF200" s="494"/>
      <c r="AG200" s="487"/>
      <c r="AH200" s="487"/>
      <c r="AI200" s="487"/>
      <c r="AJ200" s="487"/>
      <c r="AK200" s="487"/>
      <c r="AL200" s="487"/>
      <c r="AM200" s="487"/>
      <c r="AN200" s="487"/>
      <c r="AO200" s="487"/>
    </row>
    <row r="201" spans="1:41" x14ac:dyDescent="0.2">
      <c r="A201" s="491"/>
      <c r="B201" s="491"/>
      <c r="C201" s="491"/>
      <c r="D201" s="492"/>
      <c r="E201" s="491"/>
      <c r="F201" s="491"/>
      <c r="G201" s="491"/>
      <c r="H201" s="491"/>
      <c r="I201" s="491"/>
      <c r="J201" s="491"/>
      <c r="K201" s="492"/>
      <c r="L201" s="491"/>
      <c r="M201" s="491"/>
      <c r="N201" s="491"/>
      <c r="O201" s="491"/>
      <c r="P201" s="487"/>
      <c r="Q201" s="494"/>
      <c r="S201" s="487"/>
      <c r="T201" s="777"/>
      <c r="U201" s="487"/>
      <c r="V201" s="494"/>
      <c r="W201" s="494"/>
      <c r="X201" s="487"/>
      <c r="Y201" s="487"/>
      <c r="Z201" s="487"/>
      <c r="AA201" s="487"/>
      <c r="AB201" s="487"/>
      <c r="AC201" s="487"/>
      <c r="AD201" s="487"/>
      <c r="AE201" s="487"/>
      <c r="AF201" s="494"/>
      <c r="AG201" s="487"/>
      <c r="AH201" s="487"/>
      <c r="AI201" s="487"/>
      <c r="AJ201" s="487"/>
      <c r="AK201" s="487"/>
      <c r="AL201" s="487"/>
      <c r="AM201" s="487"/>
      <c r="AN201" s="487"/>
      <c r="AO201" s="487"/>
    </row>
    <row r="202" spans="1:41" x14ac:dyDescent="0.2">
      <c r="A202" s="491"/>
      <c r="B202" s="491"/>
      <c r="C202" s="491"/>
      <c r="D202" s="492"/>
      <c r="E202" s="491"/>
      <c r="F202" s="491"/>
      <c r="G202" s="491"/>
      <c r="H202" s="491"/>
      <c r="I202" s="491"/>
      <c r="J202" s="491"/>
      <c r="K202" s="492"/>
      <c r="L202" s="491"/>
      <c r="M202" s="491"/>
      <c r="N202" s="491"/>
      <c r="O202" s="491"/>
      <c r="P202" s="487"/>
      <c r="Q202" s="494"/>
      <c r="S202" s="487"/>
      <c r="T202" s="777"/>
      <c r="U202" s="487"/>
      <c r="V202" s="494"/>
      <c r="W202" s="494"/>
      <c r="X202" s="487"/>
      <c r="Y202" s="487"/>
      <c r="Z202" s="487"/>
      <c r="AA202" s="487"/>
      <c r="AB202" s="487"/>
      <c r="AC202" s="487"/>
      <c r="AD202" s="487"/>
      <c r="AE202" s="487"/>
      <c r="AF202" s="494"/>
      <c r="AG202" s="487"/>
      <c r="AH202" s="487"/>
      <c r="AI202" s="487"/>
      <c r="AJ202" s="487"/>
      <c r="AK202" s="487"/>
      <c r="AL202" s="487"/>
      <c r="AM202" s="487"/>
      <c r="AN202" s="487"/>
      <c r="AO202" s="487"/>
    </row>
    <row r="203" spans="1:41" x14ac:dyDescent="0.2">
      <c r="A203" s="491"/>
      <c r="B203" s="491"/>
      <c r="C203" s="491"/>
      <c r="D203" s="492"/>
      <c r="E203" s="491"/>
      <c r="F203" s="491"/>
      <c r="G203" s="491"/>
      <c r="H203" s="491"/>
      <c r="I203" s="491"/>
      <c r="J203" s="491"/>
      <c r="K203" s="492"/>
      <c r="L203" s="491"/>
      <c r="M203" s="491"/>
      <c r="N203" s="491"/>
      <c r="O203" s="491"/>
      <c r="P203" s="487"/>
      <c r="Q203" s="494"/>
      <c r="S203" s="487"/>
      <c r="T203" s="777"/>
      <c r="U203" s="487"/>
      <c r="V203" s="494"/>
      <c r="W203" s="494"/>
      <c r="X203" s="487"/>
      <c r="Y203" s="487"/>
      <c r="Z203" s="487"/>
      <c r="AA203" s="487"/>
      <c r="AB203" s="487"/>
      <c r="AC203" s="487"/>
      <c r="AD203" s="487"/>
      <c r="AE203" s="487"/>
      <c r="AF203" s="494"/>
      <c r="AG203" s="487"/>
      <c r="AH203" s="487"/>
      <c r="AI203" s="487"/>
      <c r="AJ203" s="487"/>
      <c r="AK203" s="487"/>
      <c r="AL203" s="487"/>
      <c r="AM203" s="487"/>
      <c r="AN203" s="487"/>
      <c r="AO203" s="487"/>
    </row>
    <row r="204" spans="1:41" x14ac:dyDescent="0.2">
      <c r="A204" s="491"/>
      <c r="B204" s="491"/>
      <c r="C204" s="491"/>
      <c r="D204" s="492"/>
      <c r="E204" s="491"/>
      <c r="F204" s="491"/>
      <c r="G204" s="491"/>
      <c r="H204" s="491"/>
      <c r="I204" s="491"/>
      <c r="J204" s="491"/>
      <c r="K204" s="492"/>
      <c r="L204" s="491"/>
      <c r="M204" s="491"/>
      <c r="N204" s="491"/>
      <c r="O204" s="491"/>
      <c r="P204" s="487"/>
      <c r="Q204" s="494"/>
      <c r="S204" s="487"/>
      <c r="T204" s="777"/>
      <c r="U204" s="487"/>
      <c r="V204" s="494"/>
      <c r="W204" s="494"/>
      <c r="X204" s="487"/>
      <c r="Y204" s="487"/>
      <c r="Z204" s="487"/>
      <c r="AA204" s="487"/>
      <c r="AB204" s="487"/>
      <c r="AC204" s="487"/>
      <c r="AD204" s="487"/>
      <c r="AE204" s="487"/>
      <c r="AF204" s="494"/>
      <c r="AG204" s="487"/>
      <c r="AH204" s="487"/>
      <c r="AI204" s="487"/>
      <c r="AJ204" s="487"/>
      <c r="AK204" s="487"/>
      <c r="AL204" s="487"/>
      <c r="AM204" s="487"/>
      <c r="AN204" s="487"/>
      <c r="AO204" s="487"/>
    </row>
    <row r="205" spans="1:41" x14ac:dyDescent="0.2">
      <c r="A205" s="491"/>
      <c r="B205" s="491"/>
      <c r="C205" s="491"/>
      <c r="D205" s="492"/>
      <c r="E205" s="491"/>
      <c r="F205" s="491"/>
      <c r="G205" s="491"/>
      <c r="H205" s="491"/>
      <c r="I205" s="491"/>
      <c r="J205" s="491"/>
      <c r="K205" s="492"/>
      <c r="L205" s="491"/>
      <c r="M205" s="491"/>
      <c r="N205" s="491"/>
      <c r="O205" s="491"/>
      <c r="P205" s="487"/>
      <c r="Q205" s="494"/>
      <c r="S205" s="487"/>
      <c r="T205" s="777"/>
      <c r="U205" s="487"/>
      <c r="V205" s="494"/>
      <c r="W205" s="494"/>
      <c r="X205" s="487"/>
      <c r="Y205" s="487"/>
      <c r="Z205" s="487"/>
      <c r="AA205" s="487"/>
      <c r="AB205" s="487"/>
      <c r="AC205" s="487"/>
      <c r="AD205" s="487"/>
      <c r="AE205" s="487"/>
      <c r="AF205" s="494"/>
      <c r="AG205" s="487"/>
      <c r="AH205" s="487"/>
      <c r="AI205" s="487"/>
      <c r="AJ205" s="487"/>
      <c r="AK205" s="487"/>
      <c r="AL205" s="487"/>
      <c r="AM205" s="487"/>
      <c r="AN205" s="487"/>
      <c r="AO205" s="487"/>
    </row>
    <row r="206" spans="1:41" x14ac:dyDescent="0.2">
      <c r="A206" s="491"/>
      <c r="B206" s="491"/>
      <c r="C206" s="491"/>
      <c r="D206" s="492"/>
      <c r="E206" s="491"/>
      <c r="F206" s="491"/>
      <c r="G206" s="491"/>
      <c r="H206" s="491"/>
      <c r="I206" s="491"/>
      <c r="J206" s="491"/>
      <c r="K206" s="492"/>
      <c r="L206" s="491"/>
      <c r="M206" s="491"/>
      <c r="N206" s="491"/>
      <c r="O206" s="491"/>
      <c r="P206" s="487"/>
      <c r="Q206" s="494"/>
      <c r="S206" s="487"/>
      <c r="T206" s="777"/>
      <c r="U206" s="487"/>
      <c r="V206" s="494"/>
      <c r="W206" s="494"/>
      <c r="X206" s="487"/>
      <c r="Y206" s="487"/>
      <c r="Z206" s="487"/>
      <c r="AA206" s="487"/>
      <c r="AB206" s="487"/>
      <c r="AC206" s="487"/>
      <c r="AD206" s="487"/>
      <c r="AE206" s="487"/>
      <c r="AF206" s="494"/>
      <c r="AG206" s="487"/>
      <c r="AH206" s="487"/>
      <c r="AI206" s="487"/>
      <c r="AJ206" s="487"/>
      <c r="AK206" s="487"/>
      <c r="AL206" s="487"/>
      <c r="AM206" s="487"/>
      <c r="AN206" s="487"/>
      <c r="AO206" s="487"/>
    </row>
    <row r="207" spans="1:41" x14ac:dyDescent="0.2">
      <c r="A207" s="491"/>
      <c r="B207" s="491"/>
      <c r="C207" s="491"/>
      <c r="D207" s="492"/>
      <c r="E207" s="491"/>
      <c r="F207" s="491"/>
      <c r="G207" s="491"/>
      <c r="H207" s="491"/>
      <c r="I207" s="491"/>
      <c r="J207" s="491"/>
      <c r="K207" s="492"/>
      <c r="L207" s="491"/>
      <c r="M207" s="491"/>
      <c r="N207" s="491"/>
      <c r="O207" s="491"/>
      <c r="P207" s="487"/>
      <c r="Q207" s="494"/>
      <c r="S207" s="487"/>
      <c r="T207" s="777"/>
      <c r="U207" s="487"/>
      <c r="V207" s="494"/>
      <c r="W207" s="494"/>
      <c r="X207" s="487"/>
      <c r="Y207" s="487"/>
      <c r="Z207" s="487"/>
      <c r="AA207" s="487"/>
      <c r="AB207" s="487"/>
      <c r="AC207" s="487"/>
      <c r="AD207" s="487"/>
      <c r="AE207" s="487"/>
      <c r="AF207" s="494"/>
      <c r="AG207" s="487"/>
      <c r="AH207" s="487"/>
      <c r="AI207" s="487"/>
      <c r="AJ207" s="487"/>
      <c r="AK207" s="487"/>
      <c r="AL207" s="487"/>
      <c r="AM207" s="487"/>
      <c r="AN207" s="487"/>
      <c r="AO207" s="487"/>
    </row>
    <row r="208" spans="1:41" x14ac:dyDescent="0.2">
      <c r="A208" s="491"/>
      <c r="B208" s="491"/>
      <c r="C208" s="491"/>
      <c r="D208" s="492"/>
      <c r="E208" s="491"/>
      <c r="F208" s="491"/>
      <c r="G208" s="491"/>
      <c r="H208" s="491"/>
      <c r="I208" s="491"/>
      <c r="J208" s="491"/>
      <c r="K208" s="492"/>
      <c r="L208" s="491"/>
      <c r="M208" s="491"/>
      <c r="N208" s="491"/>
      <c r="O208" s="491"/>
      <c r="P208" s="487"/>
      <c r="Q208" s="494"/>
      <c r="S208" s="487"/>
      <c r="T208" s="777"/>
      <c r="U208" s="487"/>
      <c r="V208" s="494"/>
      <c r="W208" s="494"/>
      <c r="X208" s="487"/>
      <c r="Y208" s="487"/>
      <c r="Z208" s="487"/>
      <c r="AA208" s="487"/>
      <c r="AB208" s="487"/>
      <c r="AC208" s="487"/>
      <c r="AD208" s="487"/>
      <c r="AE208" s="487"/>
      <c r="AF208" s="494"/>
      <c r="AG208" s="487"/>
      <c r="AH208" s="487"/>
      <c r="AI208" s="487"/>
      <c r="AJ208" s="487"/>
      <c r="AK208" s="487"/>
      <c r="AL208" s="487"/>
      <c r="AM208" s="487"/>
      <c r="AN208" s="487"/>
      <c r="AO208" s="487"/>
    </row>
    <row r="209" spans="1:41" x14ac:dyDescent="0.2">
      <c r="A209" s="491"/>
      <c r="B209" s="491"/>
      <c r="C209" s="491"/>
      <c r="D209" s="492"/>
      <c r="E209" s="491"/>
      <c r="F209" s="491"/>
      <c r="G209" s="491"/>
      <c r="H209" s="491"/>
      <c r="I209" s="491"/>
      <c r="J209" s="491"/>
      <c r="K209" s="492"/>
      <c r="L209" s="491"/>
      <c r="M209" s="491"/>
      <c r="N209" s="491"/>
      <c r="O209" s="491"/>
      <c r="P209" s="487"/>
      <c r="Q209" s="494"/>
      <c r="S209" s="487"/>
      <c r="T209" s="777"/>
      <c r="U209" s="487"/>
      <c r="V209" s="494"/>
      <c r="W209" s="494"/>
      <c r="X209" s="487"/>
      <c r="Y209" s="487"/>
      <c r="Z209" s="487"/>
      <c r="AA209" s="487"/>
      <c r="AB209" s="487"/>
      <c r="AC209" s="487"/>
      <c r="AD209" s="487"/>
      <c r="AE209" s="487"/>
      <c r="AF209" s="494"/>
      <c r="AG209" s="487"/>
      <c r="AH209" s="487"/>
      <c r="AI209" s="487"/>
      <c r="AJ209" s="487"/>
      <c r="AK209" s="487"/>
      <c r="AL209" s="487"/>
      <c r="AM209" s="487"/>
      <c r="AN209" s="487"/>
      <c r="AO209" s="487"/>
    </row>
    <row r="210" spans="1:41" x14ac:dyDescent="0.2">
      <c r="A210" s="491"/>
      <c r="B210" s="491"/>
      <c r="C210" s="491"/>
      <c r="D210" s="492"/>
      <c r="E210" s="491"/>
      <c r="F210" s="491"/>
      <c r="G210" s="491"/>
      <c r="H210" s="491"/>
      <c r="I210" s="491"/>
      <c r="J210" s="491"/>
      <c r="K210" s="492"/>
      <c r="L210" s="491"/>
      <c r="M210" s="491"/>
      <c r="N210" s="491"/>
      <c r="O210" s="491"/>
      <c r="P210" s="487"/>
      <c r="Q210" s="494"/>
      <c r="S210" s="487"/>
      <c r="T210" s="777"/>
      <c r="U210" s="487"/>
      <c r="V210" s="494"/>
      <c r="W210" s="494"/>
      <c r="X210" s="487"/>
      <c r="Y210" s="487"/>
      <c r="Z210" s="487"/>
      <c r="AA210" s="487"/>
      <c r="AB210" s="487"/>
      <c r="AC210" s="487"/>
      <c r="AD210" s="487"/>
      <c r="AE210" s="487"/>
      <c r="AF210" s="494"/>
      <c r="AG210" s="487"/>
      <c r="AH210" s="487"/>
      <c r="AI210" s="487"/>
      <c r="AJ210" s="487"/>
      <c r="AK210" s="487"/>
      <c r="AL210" s="487"/>
      <c r="AM210" s="487"/>
      <c r="AN210" s="487"/>
      <c r="AO210" s="487"/>
    </row>
    <row r="211" spans="1:41" x14ac:dyDescent="0.2">
      <c r="A211" s="491"/>
      <c r="B211" s="491"/>
      <c r="C211" s="491"/>
      <c r="D211" s="492"/>
      <c r="E211" s="491"/>
      <c r="F211" s="491"/>
      <c r="G211" s="491"/>
      <c r="H211" s="491"/>
      <c r="I211" s="491"/>
      <c r="J211" s="491"/>
      <c r="K211" s="492"/>
      <c r="L211" s="491"/>
      <c r="M211" s="491"/>
      <c r="N211" s="491"/>
      <c r="O211" s="491"/>
      <c r="P211" s="487"/>
      <c r="Q211" s="494"/>
      <c r="S211" s="487"/>
      <c r="T211" s="777"/>
      <c r="U211" s="487"/>
      <c r="V211" s="494"/>
      <c r="W211" s="494"/>
      <c r="X211" s="487"/>
      <c r="Y211" s="487"/>
      <c r="Z211" s="487"/>
      <c r="AA211" s="487"/>
      <c r="AB211" s="487"/>
      <c r="AC211" s="487"/>
      <c r="AD211" s="487"/>
      <c r="AE211" s="487"/>
      <c r="AF211" s="494"/>
      <c r="AG211" s="487"/>
      <c r="AH211" s="487"/>
      <c r="AI211" s="487"/>
      <c r="AJ211" s="487"/>
      <c r="AK211" s="487"/>
      <c r="AL211" s="487"/>
      <c r="AM211" s="487"/>
      <c r="AN211" s="487"/>
      <c r="AO211" s="487"/>
    </row>
    <row r="212" spans="1:41" x14ac:dyDescent="0.2">
      <c r="A212" s="491"/>
      <c r="B212" s="491"/>
      <c r="C212" s="491"/>
      <c r="D212" s="492"/>
      <c r="E212" s="491"/>
      <c r="F212" s="491"/>
      <c r="G212" s="491"/>
      <c r="H212" s="491"/>
      <c r="I212" s="491"/>
      <c r="J212" s="491"/>
      <c r="K212" s="492"/>
      <c r="L212" s="491"/>
      <c r="M212" s="491"/>
      <c r="N212" s="491"/>
      <c r="O212" s="491"/>
      <c r="P212" s="487"/>
      <c r="Q212" s="494"/>
      <c r="S212" s="487"/>
      <c r="T212" s="777"/>
      <c r="U212" s="487"/>
      <c r="V212" s="494"/>
      <c r="W212" s="494"/>
      <c r="X212" s="487"/>
      <c r="Y212" s="487"/>
      <c r="Z212" s="487"/>
      <c r="AA212" s="487"/>
      <c r="AB212" s="487"/>
      <c r="AC212" s="487"/>
      <c r="AD212" s="487"/>
      <c r="AE212" s="487"/>
      <c r="AF212" s="494"/>
      <c r="AG212" s="487"/>
      <c r="AH212" s="487"/>
      <c r="AI212" s="487"/>
      <c r="AJ212" s="487"/>
      <c r="AK212" s="487"/>
      <c r="AL212" s="487"/>
      <c r="AM212" s="487"/>
      <c r="AN212" s="487"/>
      <c r="AO212" s="487"/>
    </row>
    <row r="213" spans="1:41" x14ac:dyDescent="0.2">
      <c r="A213" s="491"/>
      <c r="B213" s="491"/>
      <c r="C213" s="491"/>
      <c r="D213" s="492"/>
      <c r="E213" s="491"/>
      <c r="F213" s="491"/>
      <c r="G213" s="491"/>
      <c r="H213" s="491"/>
      <c r="I213" s="491"/>
      <c r="J213" s="491"/>
      <c r="K213" s="492"/>
      <c r="L213" s="491"/>
      <c r="M213" s="491"/>
      <c r="N213" s="491"/>
      <c r="O213" s="491"/>
      <c r="P213" s="487"/>
      <c r="Q213" s="494"/>
      <c r="S213" s="487"/>
      <c r="T213" s="777"/>
      <c r="U213" s="487"/>
      <c r="V213" s="494"/>
      <c r="W213" s="494"/>
      <c r="X213" s="487"/>
      <c r="Y213" s="487"/>
      <c r="Z213" s="487"/>
      <c r="AA213" s="487"/>
      <c r="AB213" s="487"/>
      <c r="AC213" s="487"/>
      <c r="AD213" s="487"/>
      <c r="AE213" s="487"/>
      <c r="AF213" s="494"/>
      <c r="AG213" s="487"/>
      <c r="AH213" s="487"/>
      <c r="AI213" s="487"/>
      <c r="AJ213" s="487"/>
      <c r="AK213" s="487"/>
      <c r="AL213" s="487"/>
      <c r="AM213" s="487"/>
      <c r="AN213" s="487"/>
      <c r="AO213" s="487"/>
    </row>
    <row r="214" spans="1:41" x14ac:dyDescent="0.2">
      <c r="A214" s="491"/>
      <c r="B214" s="491"/>
      <c r="C214" s="491"/>
      <c r="D214" s="492"/>
      <c r="E214" s="491"/>
      <c r="F214" s="491"/>
      <c r="G214" s="491"/>
      <c r="H214" s="491"/>
      <c r="I214" s="491"/>
      <c r="J214" s="491"/>
      <c r="K214" s="492"/>
      <c r="L214" s="491"/>
      <c r="M214" s="491"/>
      <c r="N214" s="491"/>
      <c r="O214" s="491"/>
      <c r="P214" s="487"/>
      <c r="Q214" s="494"/>
      <c r="S214" s="487"/>
      <c r="T214" s="777"/>
      <c r="U214" s="487"/>
      <c r="V214" s="494"/>
      <c r="W214" s="494"/>
      <c r="X214" s="487"/>
      <c r="Y214" s="487"/>
      <c r="Z214" s="487"/>
      <c r="AA214" s="487"/>
      <c r="AB214" s="487"/>
      <c r="AC214" s="487"/>
      <c r="AD214" s="487"/>
      <c r="AE214" s="487"/>
      <c r="AF214" s="494"/>
      <c r="AG214" s="487"/>
      <c r="AH214" s="487"/>
      <c r="AI214" s="487"/>
      <c r="AJ214" s="487"/>
      <c r="AK214" s="487"/>
      <c r="AL214" s="487"/>
      <c r="AM214" s="487"/>
      <c r="AN214" s="487"/>
      <c r="AO214" s="487"/>
    </row>
    <row r="215" spans="1:41" x14ac:dyDescent="0.2">
      <c r="A215" s="487"/>
      <c r="B215" s="487"/>
      <c r="E215" s="487"/>
      <c r="L215" s="487"/>
      <c r="M215" s="487"/>
      <c r="N215" s="487"/>
      <c r="O215" s="487"/>
      <c r="P215" s="487"/>
      <c r="Q215" s="494"/>
      <c r="S215" s="487"/>
      <c r="T215" s="777"/>
      <c r="U215" s="487"/>
      <c r="V215" s="494"/>
      <c r="W215" s="494"/>
      <c r="X215" s="487"/>
      <c r="Y215" s="487"/>
      <c r="Z215" s="487"/>
      <c r="AA215" s="487"/>
      <c r="AB215" s="487"/>
      <c r="AC215" s="487"/>
      <c r="AD215" s="487"/>
      <c r="AE215" s="487"/>
      <c r="AF215" s="494"/>
      <c r="AG215" s="487"/>
      <c r="AH215" s="487"/>
      <c r="AI215" s="487"/>
      <c r="AJ215" s="487"/>
      <c r="AK215" s="487"/>
      <c r="AL215" s="487"/>
      <c r="AM215" s="487"/>
      <c r="AN215" s="487"/>
      <c r="AO215" s="487"/>
    </row>
    <row r="216" spans="1:41" x14ac:dyDescent="0.2">
      <c r="A216" s="487"/>
      <c r="B216" s="487"/>
      <c r="E216" s="487"/>
      <c r="L216" s="487"/>
      <c r="M216" s="487"/>
      <c r="N216" s="487"/>
      <c r="O216" s="487"/>
      <c r="P216" s="487"/>
      <c r="Q216" s="494"/>
      <c r="S216" s="487"/>
      <c r="T216" s="777"/>
      <c r="U216" s="487"/>
      <c r="V216" s="494"/>
      <c r="W216" s="494"/>
      <c r="X216" s="487"/>
      <c r="Y216" s="487"/>
      <c r="Z216" s="487"/>
      <c r="AA216" s="487"/>
      <c r="AB216" s="487"/>
      <c r="AC216" s="487"/>
      <c r="AD216" s="487"/>
      <c r="AE216" s="487"/>
      <c r="AF216" s="494"/>
      <c r="AG216" s="487"/>
      <c r="AH216" s="487"/>
      <c r="AI216" s="487"/>
      <c r="AJ216" s="487"/>
      <c r="AK216" s="487"/>
      <c r="AL216" s="487"/>
      <c r="AM216" s="487"/>
      <c r="AN216" s="487"/>
      <c r="AO216" s="487"/>
    </row>
    <row r="217" spans="1:41" x14ac:dyDescent="0.2">
      <c r="A217" s="487"/>
      <c r="B217" s="487"/>
      <c r="E217" s="487"/>
      <c r="L217" s="487"/>
      <c r="M217" s="487"/>
      <c r="N217" s="487"/>
      <c r="O217" s="487"/>
      <c r="P217" s="487"/>
      <c r="Q217" s="494"/>
      <c r="S217" s="487"/>
      <c r="T217" s="777"/>
      <c r="U217" s="487"/>
      <c r="V217" s="494"/>
      <c r="W217" s="494"/>
      <c r="X217" s="487"/>
      <c r="Y217" s="487"/>
      <c r="Z217" s="487"/>
      <c r="AA217" s="487"/>
      <c r="AB217" s="487"/>
      <c r="AC217" s="487"/>
      <c r="AD217" s="487"/>
      <c r="AE217" s="487"/>
      <c r="AF217" s="494"/>
      <c r="AG217" s="487"/>
      <c r="AH217" s="487"/>
      <c r="AI217" s="487"/>
      <c r="AJ217" s="487"/>
      <c r="AK217" s="487"/>
      <c r="AL217" s="487"/>
      <c r="AM217" s="487"/>
      <c r="AN217" s="487"/>
      <c r="AO217" s="487"/>
    </row>
    <row r="218" spans="1:41" x14ac:dyDescent="0.2">
      <c r="A218" s="487"/>
      <c r="B218" s="487"/>
      <c r="E218" s="487"/>
      <c r="L218" s="487"/>
      <c r="M218" s="487"/>
      <c r="N218" s="487"/>
      <c r="O218" s="487"/>
      <c r="P218" s="487"/>
      <c r="Q218" s="494"/>
      <c r="S218" s="487"/>
      <c r="T218" s="777"/>
      <c r="U218" s="487"/>
      <c r="V218" s="494"/>
      <c r="W218" s="494"/>
      <c r="X218" s="487"/>
      <c r="Y218" s="487"/>
      <c r="Z218" s="487"/>
      <c r="AA218" s="487"/>
      <c r="AB218" s="487"/>
      <c r="AC218" s="487"/>
      <c r="AD218" s="487"/>
      <c r="AE218" s="487"/>
      <c r="AF218" s="494"/>
      <c r="AG218" s="487"/>
      <c r="AH218" s="487"/>
      <c r="AI218" s="487"/>
      <c r="AJ218" s="487"/>
      <c r="AK218" s="487"/>
      <c r="AL218" s="487"/>
      <c r="AM218" s="487"/>
      <c r="AN218" s="487"/>
      <c r="AO218" s="487"/>
    </row>
    <row r="219" spans="1:41" x14ac:dyDescent="0.2">
      <c r="A219" s="487"/>
      <c r="B219" s="487"/>
      <c r="E219" s="487"/>
      <c r="L219" s="487"/>
      <c r="M219" s="487"/>
      <c r="N219" s="487"/>
      <c r="O219" s="487"/>
      <c r="P219" s="487"/>
      <c r="Q219" s="494"/>
      <c r="S219" s="487"/>
      <c r="T219" s="777"/>
      <c r="U219" s="487"/>
      <c r="V219" s="494"/>
      <c r="W219" s="494"/>
      <c r="X219" s="487"/>
      <c r="Y219" s="487"/>
      <c r="Z219" s="487"/>
      <c r="AA219" s="487"/>
      <c r="AB219" s="487"/>
      <c r="AC219" s="487"/>
      <c r="AD219" s="487"/>
      <c r="AE219" s="487"/>
      <c r="AF219" s="494"/>
      <c r="AG219" s="487"/>
      <c r="AH219" s="487"/>
      <c r="AI219" s="487"/>
      <c r="AJ219" s="487"/>
      <c r="AK219" s="487"/>
      <c r="AL219" s="487"/>
      <c r="AM219" s="487"/>
      <c r="AN219" s="487"/>
      <c r="AO219" s="487"/>
    </row>
    <row r="220" spans="1:41" x14ac:dyDescent="0.2">
      <c r="A220" s="487"/>
      <c r="B220" s="487"/>
      <c r="E220" s="487"/>
      <c r="L220" s="487"/>
      <c r="M220" s="487"/>
      <c r="N220" s="487"/>
      <c r="O220" s="487"/>
      <c r="P220" s="487"/>
      <c r="Q220" s="494"/>
      <c r="S220" s="487"/>
      <c r="T220" s="777"/>
      <c r="U220" s="487"/>
      <c r="V220" s="494"/>
      <c r="W220" s="494"/>
      <c r="X220" s="487"/>
      <c r="Y220" s="487"/>
      <c r="Z220" s="487"/>
      <c r="AA220" s="487"/>
      <c r="AB220" s="487"/>
      <c r="AC220" s="487"/>
      <c r="AD220" s="487"/>
      <c r="AE220" s="487"/>
      <c r="AF220" s="494"/>
      <c r="AG220" s="487"/>
      <c r="AH220" s="487"/>
      <c r="AI220" s="487"/>
      <c r="AJ220" s="487"/>
      <c r="AK220" s="487"/>
      <c r="AL220" s="487"/>
      <c r="AM220" s="487"/>
      <c r="AN220" s="487"/>
      <c r="AO220" s="487"/>
    </row>
    <row r="221" spans="1:41" x14ac:dyDescent="0.2">
      <c r="A221" s="487"/>
      <c r="B221" s="487"/>
      <c r="E221" s="487"/>
      <c r="L221" s="487"/>
      <c r="M221" s="487"/>
      <c r="N221" s="487"/>
      <c r="O221" s="487"/>
      <c r="P221" s="487"/>
      <c r="Q221" s="494"/>
      <c r="S221" s="487"/>
      <c r="T221" s="777"/>
      <c r="U221" s="487"/>
      <c r="V221" s="494"/>
      <c r="W221" s="494"/>
      <c r="X221" s="487"/>
      <c r="Y221" s="487"/>
      <c r="Z221" s="487"/>
      <c r="AA221" s="487"/>
      <c r="AB221" s="487"/>
      <c r="AC221" s="487"/>
      <c r="AD221" s="487"/>
      <c r="AE221" s="487"/>
      <c r="AF221" s="494"/>
      <c r="AG221" s="487"/>
      <c r="AH221" s="487"/>
      <c r="AI221" s="487"/>
      <c r="AJ221" s="487"/>
      <c r="AK221" s="487"/>
      <c r="AL221" s="487"/>
      <c r="AM221" s="487"/>
      <c r="AN221" s="487"/>
      <c r="AO221" s="487"/>
    </row>
    <row r="222" spans="1:41" x14ac:dyDescent="0.2">
      <c r="A222" s="487"/>
      <c r="B222" s="487"/>
      <c r="E222" s="487"/>
      <c r="L222" s="487"/>
      <c r="M222" s="487"/>
      <c r="N222" s="487"/>
      <c r="O222" s="487"/>
      <c r="P222" s="487"/>
      <c r="Q222" s="494"/>
      <c r="S222" s="487"/>
      <c r="T222" s="777"/>
      <c r="U222" s="487"/>
      <c r="V222" s="494"/>
      <c r="W222" s="494"/>
      <c r="X222" s="487"/>
      <c r="Y222" s="487"/>
      <c r="Z222" s="487"/>
      <c r="AA222" s="487"/>
      <c r="AB222" s="487"/>
      <c r="AC222" s="487"/>
      <c r="AD222" s="487"/>
      <c r="AE222" s="487"/>
      <c r="AF222" s="494"/>
      <c r="AG222" s="487"/>
      <c r="AH222" s="487"/>
      <c r="AI222" s="487"/>
      <c r="AJ222" s="487"/>
      <c r="AK222" s="487"/>
      <c r="AL222" s="487"/>
      <c r="AM222" s="487"/>
      <c r="AN222" s="487"/>
      <c r="AO222" s="487"/>
    </row>
    <row r="223" spans="1:41" x14ac:dyDescent="0.2">
      <c r="A223" s="487"/>
      <c r="B223" s="487"/>
      <c r="E223" s="487"/>
      <c r="L223" s="487"/>
      <c r="M223" s="487"/>
      <c r="N223" s="487"/>
      <c r="O223" s="487"/>
      <c r="P223" s="487"/>
      <c r="Q223" s="494"/>
      <c r="S223" s="487"/>
      <c r="T223" s="777"/>
      <c r="U223" s="487"/>
      <c r="V223" s="494"/>
      <c r="W223" s="494"/>
      <c r="X223" s="487"/>
      <c r="Y223" s="487"/>
      <c r="Z223" s="487"/>
      <c r="AA223" s="487"/>
      <c r="AB223" s="487"/>
      <c r="AC223" s="487"/>
      <c r="AD223" s="487"/>
      <c r="AE223" s="487"/>
      <c r="AF223" s="494"/>
      <c r="AG223" s="487"/>
      <c r="AH223" s="487"/>
      <c r="AI223" s="487"/>
      <c r="AJ223" s="487"/>
      <c r="AK223" s="487"/>
      <c r="AL223" s="487"/>
      <c r="AM223" s="487"/>
      <c r="AN223" s="487"/>
      <c r="AO223" s="487"/>
    </row>
    <row r="224" spans="1:41" x14ac:dyDescent="0.2">
      <c r="A224" s="487"/>
      <c r="B224" s="487"/>
      <c r="E224" s="487"/>
      <c r="L224" s="487"/>
      <c r="M224" s="487"/>
      <c r="N224" s="487"/>
      <c r="O224" s="487"/>
      <c r="P224" s="487"/>
      <c r="Q224" s="494"/>
      <c r="S224" s="487"/>
      <c r="T224" s="777"/>
      <c r="U224" s="487"/>
      <c r="V224" s="494"/>
      <c r="W224" s="494"/>
      <c r="X224" s="487"/>
      <c r="Y224" s="487"/>
      <c r="Z224" s="487"/>
      <c r="AA224" s="487"/>
      <c r="AB224" s="487"/>
      <c r="AC224" s="487"/>
      <c r="AD224" s="487"/>
      <c r="AE224" s="487"/>
      <c r="AF224" s="494"/>
      <c r="AG224" s="487"/>
      <c r="AH224" s="487"/>
      <c r="AI224" s="487"/>
      <c r="AJ224" s="487"/>
      <c r="AK224" s="487"/>
      <c r="AL224" s="487"/>
      <c r="AM224" s="487"/>
      <c r="AN224" s="487"/>
      <c r="AO224" s="487"/>
    </row>
    <row r="225" spans="1:41" x14ac:dyDescent="0.2">
      <c r="A225" s="487"/>
      <c r="B225" s="487"/>
      <c r="E225" s="487"/>
      <c r="L225" s="487"/>
      <c r="M225" s="487"/>
      <c r="N225" s="487"/>
      <c r="O225" s="487"/>
      <c r="P225" s="487"/>
      <c r="Q225" s="494"/>
      <c r="S225" s="487"/>
      <c r="T225" s="777"/>
      <c r="U225" s="487"/>
      <c r="V225" s="494"/>
      <c r="W225" s="494"/>
      <c r="X225" s="487"/>
      <c r="Y225" s="487"/>
      <c r="Z225" s="487"/>
      <c r="AA225" s="487"/>
      <c r="AB225" s="487"/>
      <c r="AC225" s="487"/>
      <c r="AD225" s="487"/>
      <c r="AE225" s="487"/>
      <c r="AF225" s="494"/>
      <c r="AG225" s="487"/>
      <c r="AH225" s="487"/>
      <c r="AI225" s="487"/>
      <c r="AJ225" s="487"/>
      <c r="AK225" s="487"/>
      <c r="AL225" s="487"/>
      <c r="AM225" s="487"/>
      <c r="AN225" s="487"/>
      <c r="AO225" s="487"/>
    </row>
    <row r="226" spans="1:41" x14ac:dyDescent="0.2">
      <c r="A226" s="487"/>
      <c r="B226" s="487"/>
      <c r="E226" s="487"/>
      <c r="L226" s="487"/>
      <c r="M226" s="487"/>
      <c r="N226" s="487"/>
      <c r="O226" s="487"/>
      <c r="P226" s="487"/>
      <c r="Q226" s="494"/>
      <c r="S226" s="487"/>
      <c r="T226" s="777"/>
      <c r="U226" s="487"/>
      <c r="V226" s="494"/>
      <c r="W226" s="494"/>
      <c r="X226" s="487"/>
      <c r="Y226" s="487"/>
      <c r="Z226" s="487"/>
      <c r="AA226" s="487"/>
      <c r="AB226" s="487"/>
      <c r="AC226" s="487"/>
      <c r="AD226" s="487"/>
      <c r="AE226" s="487"/>
      <c r="AF226" s="494"/>
      <c r="AG226" s="487"/>
      <c r="AH226" s="487"/>
      <c r="AI226" s="487"/>
      <c r="AJ226" s="487"/>
      <c r="AK226" s="487"/>
      <c r="AL226" s="487"/>
      <c r="AM226" s="487"/>
      <c r="AN226" s="487"/>
      <c r="AO226" s="487"/>
    </row>
    <row r="227" spans="1:41" x14ac:dyDescent="0.2">
      <c r="A227" s="487"/>
      <c r="B227" s="487"/>
      <c r="E227" s="487"/>
      <c r="L227" s="487"/>
      <c r="M227" s="487"/>
      <c r="N227" s="487"/>
      <c r="O227" s="487"/>
      <c r="P227" s="487"/>
      <c r="Q227" s="494"/>
      <c r="S227" s="487"/>
      <c r="T227" s="777"/>
      <c r="U227" s="487"/>
      <c r="V227" s="494"/>
      <c r="W227" s="494"/>
      <c r="X227" s="487"/>
      <c r="Y227" s="487"/>
      <c r="Z227" s="487"/>
      <c r="AA227" s="487"/>
      <c r="AB227" s="487"/>
      <c r="AC227" s="487"/>
      <c r="AD227" s="487"/>
      <c r="AE227" s="487"/>
      <c r="AF227" s="494"/>
      <c r="AG227" s="487"/>
      <c r="AH227" s="487"/>
      <c r="AI227" s="487"/>
      <c r="AJ227" s="487"/>
      <c r="AK227" s="487"/>
      <c r="AL227" s="487"/>
      <c r="AM227" s="487"/>
      <c r="AN227" s="487"/>
      <c r="AO227" s="487"/>
    </row>
    <row r="228" spans="1:41" x14ac:dyDescent="0.2">
      <c r="A228" s="487"/>
      <c r="B228" s="487"/>
      <c r="E228" s="487"/>
      <c r="L228" s="487"/>
      <c r="M228" s="487"/>
      <c r="N228" s="487"/>
      <c r="O228" s="487"/>
      <c r="P228" s="487"/>
      <c r="Q228" s="494"/>
      <c r="S228" s="487"/>
      <c r="T228" s="777"/>
      <c r="U228" s="487"/>
      <c r="V228" s="494"/>
      <c r="W228" s="494"/>
      <c r="X228" s="487"/>
      <c r="Y228" s="487"/>
      <c r="Z228" s="487"/>
      <c r="AA228" s="487"/>
      <c r="AB228" s="487"/>
      <c r="AC228" s="487"/>
      <c r="AD228" s="487"/>
      <c r="AE228" s="487"/>
      <c r="AF228" s="494"/>
      <c r="AG228" s="487"/>
      <c r="AH228" s="487"/>
      <c r="AI228" s="487"/>
      <c r="AJ228" s="487"/>
      <c r="AK228" s="487"/>
      <c r="AL228" s="487"/>
      <c r="AM228" s="487"/>
      <c r="AN228" s="487"/>
      <c r="AO228" s="487"/>
    </row>
    <row r="229" spans="1:41" x14ac:dyDescent="0.2">
      <c r="A229" s="487"/>
      <c r="B229" s="487"/>
      <c r="E229" s="487"/>
      <c r="L229" s="487"/>
      <c r="M229" s="487"/>
      <c r="N229" s="487"/>
      <c r="O229" s="487"/>
      <c r="P229" s="487"/>
      <c r="Q229" s="494"/>
      <c r="S229" s="487"/>
      <c r="T229" s="777"/>
      <c r="U229" s="487"/>
      <c r="V229" s="494"/>
      <c r="W229" s="494"/>
      <c r="X229" s="487"/>
      <c r="Y229" s="487"/>
      <c r="Z229" s="487"/>
      <c r="AA229" s="487"/>
      <c r="AB229" s="487"/>
      <c r="AC229" s="487"/>
      <c r="AD229" s="487"/>
      <c r="AE229" s="487"/>
      <c r="AF229" s="494"/>
      <c r="AG229" s="487"/>
      <c r="AH229" s="487"/>
      <c r="AI229" s="487"/>
      <c r="AJ229" s="487"/>
      <c r="AK229" s="487"/>
      <c r="AL229" s="487"/>
      <c r="AM229" s="487"/>
      <c r="AN229" s="487"/>
      <c r="AO229" s="487"/>
    </row>
    <row r="230" spans="1:41" x14ac:dyDescent="0.2">
      <c r="A230" s="487"/>
      <c r="B230" s="487"/>
      <c r="E230" s="487"/>
      <c r="L230" s="487"/>
      <c r="M230" s="487"/>
      <c r="N230" s="487"/>
      <c r="O230" s="487"/>
      <c r="P230" s="487"/>
      <c r="Q230" s="494"/>
      <c r="S230" s="487"/>
      <c r="T230" s="777"/>
      <c r="U230" s="487"/>
      <c r="V230" s="494"/>
      <c r="W230" s="494"/>
      <c r="X230" s="487"/>
      <c r="Y230" s="487"/>
      <c r="Z230" s="487"/>
      <c r="AA230" s="487"/>
      <c r="AB230" s="487"/>
      <c r="AC230" s="487"/>
      <c r="AD230" s="487"/>
      <c r="AE230" s="487"/>
      <c r="AF230" s="494"/>
      <c r="AG230" s="487"/>
      <c r="AH230" s="487"/>
      <c r="AI230" s="487"/>
      <c r="AJ230" s="487"/>
      <c r="AK230" s="487"/>
      <c r="AL230" s="487"/>
      <c r="AM230" s="487"/>
      <c r="AN230" s="487"/>
      <c r="AO230" s="487"/>
    </row>
    <row r="231" spans="1:41" x14ac:dyDescent="0.2">
      <c r="A231" s="487"/>
      <c r="B231" s="487"/>
      <c r="E231" s="487"/>
      <c r="L231" s="487"/>
      <c r="M231" s="487"/>
      <c r="N231" s="487"/>
      <c r="O231" s="487"/>
      <c r="P231" s="487"/>
      <c r="Q231" s="494"/>
      <c r="S231" s="487"/>
      <c r="T231" s="777"/>
      <c r="U231" s="487"/>
      <c r="V231" s="494"/>
      <c r="W231" s="494"/>
      <c r="X231" s="487"/>
      <c r="Y231" s="487"/>
      <c r="Z231" s="487"/>
      <c r="AA231" s="487"/>
      <c r="AB231" s="487"/>
      <c r="AC231" s="487"/>
      <c r="AD231" s="487"/>
      <c r="AE231" s="487"/>
      <c r="AF231" s="494"/>
      <c r="AG231" s="487"/>
      <c r="AH231" s="487"/>
      <c r="AI231" s="487"/>
      <c r="AJ231" s="487"/>
      <c r="AK231" s="487"/>
      <c r="AL231" s="487"/>
      <c r="AM231" s="487"/>
      <c r="AN231" s="487"/>
      <c r="AO231" s="487"/>
    </row>
    <row r="232" spans="1:41" x14ac:dyDescent="0.2">
      <c r="A232" s="487"/>
      <c r="B232" s="487"/>
      <c r="E232" s="487"/>
      <c r="L232" s="487"/>
      <c r="M232" s="487"/>
      <c r="N232" s="487"/>
      <c r="O232" s="487"/>
      <c r="P232" s="487"/>
      <c r="Q232" s="494"/>
      <c r="S232" s="487"/>
      <c r="T232" s="777"/>
      <c r="U232" s="487"/>
      <c r="V232" s="494"/>
      <c r="W232" s="494"/>
      <c r="X232" s="487"/>
      <c r="Y232" s="487"/>
      <c r="Z232" s="487"/>
      <c r="AA232" s="487"/>
      <c r="AB232" s="487"/>
      <c r="AC232" s="487"/>
      <c r="AD232" s="487"/>
      <c r="AE232" s="487"/>
      <c r="AF232" s="494"/>
      <c r="AG232" s="487"/>
      <c r="AH232" s="487"/>
      <c r="AI232" s="487"/>
      <c r="AJ232" s="487"/>
      <c r="AK232" s="487"/>
      <c r="AL232" s="487"/>
      <c r="AM232" s="487"/>
      <c r="AN232" s="487"/>
      <c r="AO232" s="487"/>
    </row>
    <row r="233" spans="1:41" x14ac:dyDescent="0.2">
      <c r="A233" s="487"/>
      <c r="B233" s="487"/>
      <c r="E233" s="487"/>
      <c r="L233" s="487"/>
      <c r="M233" s="487"/>
      <c r="N233" s="487"/>
      <c r="O233" s="487"/>
      <c r="P233" s="487"/>
      <c r="Q233" s="494"/>
      <c r="S233" s="487"/>
      <c r="T233" s="777"/>
      <c r="U233" s="487"/>
      <c r="V233" s="494"/>
      <c r="W233" s="494"/>
      <c r="X233" s="487"/>
      <c r="Y233" s="487"/>
      <c r="Z233" s="487"/>
      <c r="AA233" s="487"/>
      <c r="AB233" s="487"/>
      <c r="AC233" s="487"/>
      <c r="AD233" s="487"/>
      <c r="AE233" s="487"/>
      <c r="AF233" s="494"/>
      <c r="AG233" s="487"/>
      <c r="AH233" s="487"/>
      <c r="AI233" s="487"/>
      <c r="AJ233" s="487"/>
      <c r="AK233" s="487"/>
      <c r="AL233" s="487"/>
      <c r="AM233" s="487"/>
      <c r="AN233" s="487"/>
      <c r="AO233" s="487"/>
    </row>
    <row r="234" spans="1:41" x14ac:dyDescent="0.2">
      <c r="A234" s="487"/>
      <c r="B234" s="487"/>
      <c r="E234" s="487"/>
      <c r="L234" s="487"/>
      <c r="M234" s="487"/>
      <c r="N234" s="487"/>
      <c r="O234" s="487"/>
      <c r="P234" s="487"/>
      <c r="Q234" s="494"/>
      <c r="S234" s="487"/>
      <c r="T234" s="777"/>
      <c r="U234" s="487"/>
      <c r="V234" s="494"/>
      <c r="W234" s="494"/>
      <c r="X234" s="487"/>
      <c r="Y234" s="487"/>
      <c r="Z234" s="487"/>
      <c r="AA234" s="487"/>
      <c r="AB234" s="487"/>
      <c r="AC234" s="487"/>
      <c r="AD234" s="487"/>
      <c r="AE234" s="487"/>
      <c r="AF234" s="494"/>
      <c r="AG234" s="487"/>
      <c r="AH234" s="487"/>
      <c r="AI234" s="487"/>
      <c r="AJ234" s="487"/>
      <c r="AK234" s="487"/>
      <c r="AL234" s="487"/>
      <c r="AM234" s="487"/>
      <c r="AN234" s="487"/>
      <c r="AO234" s="487"/>
    </row>
    <row r="235" spans="1:41" x14ac:dyDescent="0.2">
      <c r="A235" s="487"/>
      <c r="B235" s="487"/>
      <c r="E235" s="487"/>
      <c r="L235" s="487"/>
      <c r="M235" s="487"/>
      <c r="N235" s="487"/>
      <c r="O235" s="487"/>
      <c r="P235" s="487"/>
      <c r="Q235" s="494"/>
      <c r="S235" s="487"/>
      <c r="T235" s="777"/>
      <c r="U235" s="487"/>
      <c r="V235" s="494"/>
      <c r="W235" s="494"/>
      <c r="X235" s="487"/>
      <c r="Y235" s="487"/>
      <c r="Z235" s="487"/>
      <c r="AA235" s="487"/>
      <c r="AB235" s="487"/>
      <c r="AC235" s="487"/>
      <c r="AD235" s="487"/>
      <c r="AE235" s="487"/>
      <c r="AF235" s="494"/>
      <c r="AG235" s="487"/>
      <c r="AH235" s="487"/>
      <c r="AI235" s="487"/>
      <c r="AJ235" s="487"/>
      <c r="AK235" s="487"/>
      <c r="AL235" s="487"/>
      <c r="AM235" s="487"/>
      <c r="AN235" s="487"/>
      <c r="AO235" s="487"/>
    </row>
    <row r="236" spans="1:41" x14ac:dyDescent="0.2">
      <c r="A236" s="487"/>
      <c r="B236" s="487"/>
      <c r="E236" s="487"/>
      <c r="L236" s="487"/>
      <c r="M236" s="487"/>
      <c r="N236" s="487"/>
      <c r="O236" s="487"/>
      <c r="P236" s="487"/>
      <c r="Q236" s="494"/>
      <c r="S236" s="487"/>
      <c r="T236" s="777"/>
      <c r="U236" s="487"/>
      <c r="V236" s="494"/>
      <c r="W236" s="494"/>
      <c r="X236" s="487"/>
      <c r="Y236" s="487"/>
      <c r="Z236" s="487"/>
      <c r="AA236" s="487"/>
      <c r="AB236" s="487"/>
      <c r="AC236" s="487"/>
      <c r="AD236" s="487"/>
      <c r="AE236" s="487"/>
      <c r="AF236" s="494"/>
      <c r="AG236" s="487"/>
      <c r="AH236" s="487"/>
      <c r="AI236" s="487"/>
      <c r="AJ236" s="487"/>
      <c r="AK236" s="487"/>
      <c r="AL236" s="487"/>
      <c r="AM236" s="487"/>
      <c r="AN236" s="487"/>
      <c r="AO236" s="487"/>
    </row>
    <row r="237" spans="1:41" x14ac:dyDescent="0.2">
      <c r="A237" s="487"/>
      <c r="B237" s="487"/>
      <c r="E237" s="487"/>
      <c r="L237" s="487"/>
      <c r="M237" s="487"/>
      <c r="N237" s="487"/>
      <c r="O237" s="487"/>
      <c r="P237" s="487"/>
      <c r="Q237" s="494"/>
      <c r="S237" s="487"/>
      <c r="T237" s="777"/>
      <c r="U237" s="487"/>
      <c r="V237" s="494"/>
      <c r="W237" s="494"/>
      <c r="X237" s="487"/>
      <c r="Y237" s="487"/>
      <c r="Z237" s="487"/>
      <c r="AA237" s="487"/>
      <c r="AB237" s="487"/>
      <c r="AC237" s="487"/>
      <c r="AD237" s="487"/>
      <c r="AE237" s="487"/>
      <c r="AF237" s="494"/>
      <c r="AG237" s="487"/>
      <c r="AH237" s="487"/>
      <c r="AI237" s="487"/>
      <c r="AJ237" s="487"/>
      <c r="AK237" s="487"/>
      <c r="AL237" s="487"/>
      <c r="AM237" s="487"/>
      <c r="AN237" s="487"/>
      <c r="AO237" s="487"/>
    </row>
    <row r="238" spans="1:41" x14ac:dyDescent="0.2">
      <c r="A238" s="487"/>
      <c r="B238" s="487"/>
      <c r="E238" s="487"/>
      <c r="L238" s="487"/>
      <c r="M238" s="487"/>
      <c r="N238" s="487"/>
      <c r="O238" s="487"/>
      <c r="P238" s="487"/>
      <c r="Q238" s="494"/>
      <c r="S238" s="487"/>
      <c r="T238" s="777"/>
      <c r="U238" s="487"/>
      <c r="V238" s="494"/>
      <c r="W238" s="494"/>
      <c r="X238" s="487"/>
      <c r="Y238" s="487"/>
      <c r="Z238" s="487"/>
      <c r="AA238" s="487"/>
      <c r="AB238" s="487"/>
      <c r="AC238" s="487"/>
      <c r="AD238" s="487"/>
      <c r="AE238" s="487"/>
      <c r="AF238" s="494"/>
      <c r="AG238" s="487"/>
      <c r="AH238" s="487"/>
      <c r="AI238" s="487"/>
      <c r="AJ238" s="487"/>
      <c r="AK238" s="487"/>
      <c r="AL238" s="487"/>
      <c r="AM238" s="487"/>
      <c r="AN238" s="487"/>
      <c r="AO238" s="487"/>
    </row>
    <row r="239" spans="1:41" x14ac:dyDescent="0.2">
      <c r="A239" s="487"/>
      <c r="B239" s="487"/>
      <c r="E239" s="487"/>
      <c r="L239" s="487"/>
      <c r="M239" s="487"/>
      <c r="N239" s="487"/>
      <c r="O239" s="487"/>
      <c r="P239" s="487"/>
      <c r="Q239" s="494"/>
      <c r="S239" s="487"/>
      <c r="T239" s="777"/>
      <c r="U239" s="487"/>
      <c r="V239" s="494"/>
      <c r="W239" s="494"/>
      <c r="X239" s="487"/>
      <c r="Y239" s="487"/>
      <c r="Z239" s="487"/>
      <c r="AA239" s="487"/>
      <c r="AB239" s="487"/>
      <c r="AC239" s="487"/>
      <c r="AD239" s="487"/>
      <c r="AE239" s="487"/>
      <c r="AF239" s="494"/>
      <c r="AG239" s="487"/>
      <c r="AH239" s="487"/>
      <c r="AI239" s="487"/>
      <c r="AJ239" s="487"/>
      <c r="AK239" s="487"/>
      <c r="AL239" s="487"/>
      <c r="AM239" s="487"/>
      <c r="AN239" s="487"/>
      <c r="AO239" s="487"/>
    </row>
    <row r="240" spans="1:41" x14ac:dyDescent="0.2">
      <c r="A240" s="487"/>
      <c r="B240" s="487"/>
      <c r="E240" s="487"/>
      <c r="L240" s="487"/>
      <c r="M240" s="487"/>
      <c r="N240" s="487"/>
      <c r="O240" s="487"/>
      <c r="P240" s="487"/>
      <c r="Q240" s="494"/>
      <c r="S240" s="487"/>
      <c r="T240" s="777"/>
      <c r="U240" s="487"/>
      <c r="V240" s="494"/>
      <c r="W240" s="494"/>
      <c r="X240" s="487"/>
      <c r="Y240" s="487"/>
      <c r="Z240" s="487"/>
      <c r="AA240" s="487"/>
      <c r="AB240" s="487"/>
      <c r="AC240" s="487"/>
      <c r="AD240" s="487"/>
      <c r="AE240" s="487"/>
      <c r="AF240" s="494"/>
      <c r="AG240" s="487"/>
      <c r="AH240" s="487"/>
      <c r="AI240" s="487"/>
      <c r="AJ240" s="487"/>
      <c r="AK240" s="487"/>
      <c r="AL240" s="487"/>
      <c r="AM240" s="487"/>
      <c r="AN240" s="487"/>
      <c r="AO240" s="487"/>
    </row>
    <row r="241" spans="1:41" x14ac:dyDescent="0.2">
      <c r="A241" s="487"/>
      <c r="B241" s="487"/>
      <c r="E241" s="487"/>
      <c r="L241" s="487"/>
      <c r="M241" s="487"/>
      <c r="N241" s="487"/>
      <c r="O241" s="487"/>
      <c r="P241" s="487"/>
      <c r="Q241" s="494"/>
      <c r="S241" s="487"/>
      <c r="T241" s="777"/>
      <c r="U241" s="487"/>
      <c r="V241" s="494"/>
      <c r="W241" s="494"/>
      <c r="X241" s="487"/>
      <c r="Y241" s="487"/>
      <c r="Z241" s="487"/>
      <c r="AA241" s="487"/>
      <c r="AB241" s="487"/>
      <c r="AC241" s="487"/>
      <c r="AD241" s="487"/>
      <c r="AE241" s="487"/>
      <c r="AF241" s="494"/>
      <c r="AG241" s="487"/>
      <c r="AH241" s="487"/>
      <c r="AI241" s="487"/>
      <c r="AJ241" s="487"/>
      <c r="AK241" s="487"/>
      <c r="AL241" s="487"/>
      <c r="AM241" s="487"/>
      <c r="AN241" s="487"/>
      <c r="AO241" s="487"/>
    </row>
    <row r="242" spans="1:41" x14ac:dyDescent="0.2">
      <c r="A242" s="487"/>
      <c r="B242" s="487"/>
      <c r="E242" s="487"/>
      <c r="L242" s="487"/>
      <c r="M242" s="487"/>
      <c r="N242" s="487"/>
      <c r="O242" s="487"/>
      <c r="P242" s="487"/>
      <c r="Q242" s="494"/>
      <c r="S242" s="487"/>
      <c r="T242" s="777"/>
      <c r="U242" s="487"/>
      <c r="V242" s="494"/>
      <c r="W242" s="494"/>
      <c r="X242" s="487"/>
      <c r="Y242" s="487"/>
      <c r="Z242" s="487"/>
      <c r="AA242" s="487"/>
      <c r="AB242" s="487"/>
      <c r="AC242" s="487"/>
      <c r="AD242" s="487"/>
      <c r="AE242" s="487"/>
      <c r="AF242" s="494"/>
      <c r="AG242" s="487"/>
      <c r="AH242" s="487"/>
      <c r="AI242" s="487"/>
      <c r="AJ242" s="487"/>
      <c r="AK242" s="487"/>
      <c r="AL242" s="487"/>
      <c r="AM242" s="487"/>
      <c r="AN242" s="487"/>
      <c r="AO242" s="487"/>
    </row>
    <row r="243" spans="1:41" x14ac:dyDescent="0.2">
      <c r="A243" s="487"/>
      <c r="B243" s="487"/>
      <c r="E243" s="487"/>
      <c r="L243" s="487"/>
      <c r="M243" s="487"/>
      <c r="N243" s="487"/>
      <c r="O243" s="487"/>
      <c r="P243" s="487"/>
      <c r="Q243" s="494"/>
      <c r="S243" s="487"/>
      <c r="T243" s="777"/>
      <c r="U243" s="487"/>
      <c r="V243" s="494"/>
      <c r="W243" s="494"/>
      <c r="X243" s="487"/>
      <c r="Y243" s="487"/>
      <c r="Z243" s="487"/>
      <c r="AA243" s="487"/>
      <c r="AB243" s="487"/>
      <c r="AC243" s="487"/>
      <c r="AD243" s="487"/>
      <c r="AE243" s="487"/>
      <c r="AF243" s="494"/>
      <c r="AG243" s="487"/>
      <c r="AH243" s="487"/>
      <c r="AI243" s="487"/>
      <c r="AJ243" s="487"/>
      <c r="AK243" s="487"/>
      <c r="AL243" s="487"/>
      <c r="AM243" s="487"/>
      <c r="AN243" s="487"/>
      <c r="AO243" s="487"/>
    </row>
    <row r="244" spans="1:41" x14ac:dyDescent="0.2">
      <c r="A244" s="487"/>
      <c r="B244" s="487"/>
      <c r="E244" s="487"/>
      <c r="L244" s="487"/>
      <c r="M244" s="487"/>
      <c r="N244" s="487"/>
      <c r="O244" s="487"/>
      <c r="P244" s="487"/>
      <c r="Q244" s="494"/>
      <c r="S244" s="487"/>
      <c r="T244" s="777"/>
      <c r="U244" s="487"/>
      <c r="V244" s="494"/>
      <c r="W244" s="494"/>
      <c r="X244" s="487"/>
      <c r="Y244" s="487"/>
      <c r="Z244" s="487"/>
      <c r="AA244" s="487"/>
      <c r="AB244" s="487"/>
      <c r="AC244" s="487"/>
      <c r="AD244" s="487"/>
      <c r="AE244" s="487"/>
      <c r="AF244" s="494"/>
      <c r="AG244" s="487"/>
      <c r="AH244" s="487"/>
      <c r="AI244" s="487"/>
      <c r="AJ244" s="487"/>
      <c r="AK244" s="487"/>
      <c r="AL244" s="487"/>
      <c r="AM244" s="487"/>
      <c r="AN244" s="487"/>
      <c r="AO244" s="487"/>
    </row>
    <row r="245" spans="1:41" x14ac:dyDescent="0.2">
      <c r="A245" s="487"/>
      <c r="B245" s="487"/>
      <c r="E245" s="487"/>
      <c r="L245" s="487"/>
      <c r="M245" s="487"/>
      <c r="N245" s="487"/>
      <c r="O245" s="487"/>
      <c r="P245" s="487"/>
      <c r="Q245" s="494"/>
      <c r="S245" s="487"/>
      <c r="T245" s="777"/>
      <c r="U245" s="487"/>
      <c r="V245" s="494"/>
      <c r="W245" s="494"/>
      <c r="X245" s="487"/>
      <c r="Y245" s="487"/>
      <c r="Z245" s="487"/>
      <c r="AA245" s="487"/>
      <c r="AB245" s="487"/>
      <c r="AC245" s="487"/>
      <c r="AD245" s="487"/>
      <c r="AE245" s="487"/>
      <c r="AF245" s="494"/>
      <c r="AG245" s="487"/>
      <c r="AH245" s="487"/>
      <c r="AI245" s="487"/>
      <c r="AJ245" s="487"/>
      <c r="AK245" s="487"/>
      <c r="AL245" s="487"/>
      <c r="AM245" s="487"/>
      <c r="AN245" s="487"/>
      <c r="AO245" s="487"/>
    </row>
    <row r="246" spans="1:41" x14ac:dyDescent="0.2">
      <c r="A246" s="487"/>
      <c r="B246" s="487"/>
      <c r="E246" s="487"/>
      <c r="L246" s="487"/>
      <c r="M246" s="487"/>
      <c r="N246" s="487"/>
      <c r="O246" s="487"/>
      <c r="P246" s="487"/>
      <c r="Q246" s="494"/>
      <c r="S246" s="487"/>
      <c r="T246" s="777"/>
      <c r="U246" s="487"/>
      <c r="V246" s="494"/>
      <c r="W246" s="494"/>
      <c r="X246" s="487"/>
      <c r="Y246" s="487"/>
      <c r="Z246" s="487"/>
      <c r="AA246" s="487"/>
      <c r="AB246" s="487"/>
      <c r="AC246" s="487"/>
      <c r="AD246" s="487"/>
      <c r="AE246" s="487"/>
      <c r="AF246" s="494"/>
      <c r="AG246" s="487"/>
      <c r="AH246" s="487"/>
      <c r="AI246" s="487"/>
      <c r="AJ246" s="487"/>
      <c r="AK246" s="487"/>
      <c r="AL246" s="487"/>
      <c r="AM246" s="487"/>
      <c r="AN246" s="487"/>
      <c r="AO246" s="487"/>
    </row>
    <row r="247" spans="1:41" x14ac:dyDescent="0.2">
      <c r="A247" s="487"/>
      <c r="B247" s="487"/>
      <c r="E247" s="487"/>
      <c r="L247" s="487"/>
      <c r="M247" s="487"/>
      <c r="N247" s="487"/>
      <c r="O247" s="487"/>
      <c r="P247" s="487"/>
      <c r="Q247" s="494"/>
      <c r="S247" s="487"/>
      <c r="T247" s="777"/>
      <c r="U247" s="487"/>
      <c r="V247" s="494"/>
      <c r="W247" s="494"/>
      <c r="X247" s="487"/>
      <c r="Y247" s="487"/>
      <c r="Z247" s="487"/>
      <c r="AA247" s="487"/>
      <c r="AB247" s="487"/>
      <c r="AC247" s="487"/>
      <c r="AD247" s="487"/>
      <c r="AE247" s="487"/>
      <c r="AF247" s="494"/>
      <c r="AG247" s="487"/>
      <c r="AH247" s="487"/>
      <c r="AI247" s="487"/>
      <c r="AJ247" s="487"/>
      <c r="AK247" s="487"/>
      <c r="AL247" s="487"/>
      <c r="AM247" s="487"/>
      <c r="AN247" s="487"/>
      <c r="AO247" s="487"/>
    </row>
    <row r="248" spans="1:41" x14ac:dyDescent="0.2">
      <c r="A248" s="487"/>
      <c r="B248" s="487"/>
      <c r="E248" s="487"/>
      <c r="L248" s="487"/>
      <c r="M248" s="487"/>
      <c r="N248" s="487"/>
      <c r="O248" s="487"/>
      <c r="P248" s="487"/>
      <c r="Q248" s="494"/>
      <c r="S248" s="487"/>
      <c r="T248" s="777"/>
      <c r="U248" s="487"/>
      <c r="V248" s="494"/>
      <c r="W248" s="494"/>
      <c r="X248" s="487"/>
      <c r="Y248" s="487"/>
      <c r="Z248" s="487"/>
      <c r="AA248" s="487"/>
      <c r="AB248" s="487"/>
      <c r="AC248" s="487"/>
      <c r="AD248" s="487"/>
      <c r="AE248" s="487"/>
      <c r="AF248" s="494"/>
      <c r="AG248" s="487"/>
      <c r="AH248" s="487"/>
      <c r="AI248" s="487"/>
      <c r="AJ248" s="487"/>
      <c r="AK248" s="487"/>
      <c r="AL248" s="487"/>
      <c r="AM248" s="487"/>
      <c r="AN248" s="487"/>
      <c r="AO248" s="487"/>
    </row>
    <row r="249" spans="1:41" x14ac:dyDescent="0.2">
      <c r="A249" s="487"/>
      <c r="B249" s="487"/>
      <c r="E249" s="487"/>
      <c r="L249" s="487"/>
      <c r="M249" s="487"/>
      <c r="N249" s="487"/>
      <c r="O249" s="487"/>
      <c r="P249" s="487"/>
      <c r="Q249" s="494"/>
      <c r="S249" s="487"/>
      <c r="T249" s="777"/>
      <c r="U249" s="487"/>
      <c r="V249" s="494"/>
      <c r="W249" s="494"/>
      <c r="X249" s="487"/>
      <c r="Y249" s="487"/>
      <c r="Z249" s="487"/>
      <c r="AA249" s="487"/>
      <c r="AB249" s="487"/>
      <c r="AC249" s="487"/>
      <c r="AD249" s="487"/>
      <c r="AE249" s="487"/>
      <c r="AF249" s="494"/>
      <c r="AG249" s="487"/>
      <c r="AH249" s="487"/>
      <c r="AI249" s="487"/>
      <c r="AJ249" s="487"/>
      <c r="AK249" s="487"/>
      <c r="AL249" s="487"/>
      <c r="AM249" s="487"/>
      <c r="AN249" s="487"/>
      <c r="AO249" s="487"/>
    </row>
    <row r="250" spans="1:41" x14ac:dyDescent="0.2">
      <c r="A250" s="487"/>
      <c r="B250" s="487"/>
      <c r="E250" s="487"/>
      <c r="L250" s="487"/>
      <c r="M250" s="487"/>
      <c r="N250" s="487"/>
      <c r="O250" s="487"/>
      <c r="P250" s="487"/>
      <c r="Q250" s="494"/>
      <c r="S250" s="487"/>
      <c r="T250" s="777"/>
      <c r="U250" s="487"/>
      <c r="V250" s="494"/>
      <c r="W250" s="494"/>
      <c r="X250" s="487"/>
      <c r="Y250" s="487"/>
      <c r="Z250" s="487"/>
      <c r="AA250" s="487"/>
      <c r="AB250" s="487"/>
      <c r="AC250" s="487"/>
      <c r="AD250" s="487"/>
      <c r="AE250" s="487"/>
      <c r="AF250" s="494"/>
      <c r="AG250" s="487"/>
      <c r="AH250" s="487"/>
      <c r="AI250" s="487"/>
      <c r="AJ250" s="487"/>
      <c r="AK250" s="487"/>
      <c r="AL250" s="487"/>
      <c r="AM250" s="487"/>
      <c r="AN250" s="487"/>
      <c r="AO250" s="487"/>
    </row>
    <row r="251" spans="1:41" x14ac:dyDescent="0.2">
      <c r="A251" s="487"/>
      <c r="B251" s="487"/>
      <c r="E251" s="487"/>
      <c r="L251" s="487"/>
      <c r="M251" s="487"/>
      <c r="N251" s="487"/>
      <c r="O251" s="487"/>
      <c r="P251" s="487"/>
      <c r="Q251" s="494"/>
      <c r="S251" s="487"/>
      <c r="T251" s="777"/>
      <c r="U251" s="487"/>
      <c r="V251" s="494"/>
      <c r="W251" s="494"/>
      <c r="X251" s="487"/>
      <c r="Y251" s="487"/>
      <c r="Z251" s="487"/>
      <c r="AA251" s="487"/>
      <c r="AB251" s="487"/>
      <c r="AC251" s="487"/>
      <c r="AD251" s="487"/>
      <c r="AE251" s="487"/>
      <c r="AF251" s="494"/>
      <c r="AG251" s="487"/>
      <c r="AH251" s="487"/>
      <c r="AI251" s="487"/>
      <c r="AJ251" s="487"/>
      <c r="AK251" s="487"/>
      <c r="AL251" s="487"/>
      <c r="AM251" s="487"/>
      <c r="AN251" s="487"/>
      <c r="AO251" s="487"/>
    </row>
    <row r="252" spans="1:41" x14ac:dyDescent="0.2">
      <c r="A252" s="487"/>
      <c r="B252" s="487"/>
      <c r="E252" s="487"/>
      <c r="L252" s="487"/>
      <c r="M252" s="487"/>
      <c r="N252" s="487"/>
      <c r="O252" s="487"/>
      <c r="P252" s="487"/>
      <c r="Q252" s="494"/>
      <c r="S252" s="487"/>
      <c r="T252" s="777"/>
      <c r="U252" s="487"/>
      <c r="V252" s="494"/>
      <c r="W252" s="494"/>
      <c r="X252" s="487"/>
      <c r="Y252" s="487"/>
      <c r="Z252" s="487"/>
      <c r="AA252" s="487"/>
      <c r="AB252" s="487"/>
      <c r="AC252" s="487"/>
      <c r="AD252" s="487"/>
      <c r="AE252" s="487"/>
      <c r="AF252" s="494"/>
      <c r="AG252" s="487"/>
      <c r="AH252" s="487"/>
      <c r="AI252" s="487"/>
      <c r="AJ252" s="487"/>
      <c r="AK252" s="487"/>
      <c r="AL252" s="487"/>
      <c r="AM252" s="487"/>
      <c r="AN252" s="487"/>
      <c r="AO252" s="487"/>
    </row>
    <row r="253" spans="1:41" x14ac:dyDescent="0.2">
      <c r="A253" s="487"/>
      <c r="B253" s="487"/>
      <c r="E253" s="487"/>
      <c r="L253" s="487"/>
      <c r="M253" s="487"/>
      <c r="N253" s="487"/>
      <c r="O253" s="487"/>
      <c r="P253" s="487"/>
      <c r="Q253" s="494"/>
      <c r="S253" s="487"/>
      <c r="T253" s="777"/>
      <c r="U253" s="487"/>
      <c r="V253" s="494"/>
      <c r="W253" s="494"/>
      <c r="X253" s="487"/>
      <c r="Y253" s="487"/>
      <c r="Z253" s="487"/>
      <c r="AA253" s="487"/>
      <c r="AB253" s="487"/>
      <c r="AC253" s="487"/>
      <c r="AD253" s="487"/>
      <c r="AE253" s="487"/>
      <c r="AF253" s="494"/>
      <c r="AG253" s="487"/>
      <c r="AH253" s="487"/>
      <c r="AI253" s="487"/>
      <c r="AJ253" s="487"/>
      <c r="AK253" s="487"/>
      <c r="AL253" s="487"/>
      <c r="AM253" s="487"/>
      <c r="AN253" s="487"/>
      <c r="AO253" s="487"/>
    </row>
    <row r="254" spans="1:41" x14ac:dyDescent="0.2">
      <c r="A254" s="487"/>
      <c r="B254" s="487"/>
      <c r="E254" s="487"/>
      <c r="L254" s="487"/>
      <c r="M254" s="487"/>
      <c r="N254" s="487"/>
      <c r="O254" s="487"/>
      <c r="P254" s="487"/>
      <c r="Q254" s="494"/>
      <c r="S254" s="487"/>
      <c r="T254" s="777"/>
      <c r="U254" s="487"/>
      <c r="V254" s="494"/>
      <c r="W254" s="494"/>
      <c r="X254" s="487"/>
      <c r="Y254" s="487"/>
      <c r="Z254" s="487"/>
      <c r="AA254" s="487"/>
      <c r="AB254" s="487"/>
      <c r="AC254" s="487"/>
      <c r="AD254" s="487"/>
      <c r="AE254" s="487"/>
      <c r="AF254" s="494"/>
      <c r="AG254" s="487"/>
      <c r="AH254" s="487"/>
      <c r="AI254" s="487"/>
      <c r="AJ254" s="487"/>
      <c r="AK254" s="487"/>
      <c r="AL254" s="487"/>
      <c r="AM254" s="487"/>
      <c r="AN254" s="487"/>
      <c r="AO254" s="487"/>
    </row>
    <row r="255" spans="1:41" x14ac:dyDescent="0.2">
      <c r="A255" s="487"/>
      <c r="B255" s="487"/>
      <c r="E255" s="487"/>
      <c r="L255" s="487"/>
      <c r="M255" s="487"/>
      <c r="N255" s="487"/>
      <c r="O255" s="487"/>
      <c r="P255" s="487"/>
      <c r="Q255" s="494"/>
      <c r="S255" s="487"/>
      <c r="T255" s="777"/>
      <c r="U255" s="487"/>
      <c r="V255" s="494"/>
      <c r="W255" s="494"/>
      <c r="X255" s="487"/>
      <c r="Y255" s="487"/>
      <c r="Z255" s="487"/>
      <c r="AA255" s="487"/>
      <c r="AB255" s="487"/>
      <c r="AC255" s="487"/>
      <c r="AD255" s="487"/>
      <c r="AE255" s="487"/>
      <c r="AF255" s="494"/>
      <c r="AG255" s="487"/>
      <c r="AH255" s="487"/>
      <c r="AI255" s="487"/>
      <c r="AJ255" s="487"/>
      <c r="AK255" s="487"/>
      <c r="AL255" s="487"/>
      <c r="AM255" s="487"/>
      <c r="AN255" s="487"/>
      <c r="AO255" s="487"/>
    </row>
    <row r="256" spans="1:41" x14ac:dyDescent="0.2">
      <c r="A256" s="487"/>
      <c r="B256" s="487"/>
      <c r="E256" s="487"/>
      <c r="L256" s="487"/>
      <c r="M256" s="487"/>
      <c r="N256" s="487"/>
      <c r="O256" s="487"/>
      <c r="P256" s="487"/>
      <c r="Q256" s="494"/>
      <c r="S256" s="487"/>
      <c r="T256" s="777"/>
      <c r="U256" s="487"/>
      <c r="V256" s="494"/>
      <c r="W256" s="494"/>
      <c r="X256" s="487"/>
      <c r="Y256" s="487"/>
      <c r="Z256" s="487"/>
      <c r="AA256" s="487"/>
      <c r="AB256" s="487"/>
      <c r="AC256" s="487"/>
      <c r="AD256" s="487"/>
      <c r="AE256" s="487"/>
      <c r="AF256" s="494"/>
      <c r="AG256" s="487"/>
      <c r="AH256" s="487"/>
      <c r="AI256" s="487"/>
      <c r="AJ256" s="487"/>
      <c r="AK256" s="487"/>
      <c r="AL256" s="487"/>
      <c r="AM256" s="487"/>
      <c r="AN256" s="487"/>
      <c r="AO256" s="487"/>
    </row>
    <row r="257" spans="1:41" x14ac:dyDescent="0.2">
      <c r="A257" s="487"/>
      <c r="B257" s="487"/>
      <c r="E257" s="487"/>
      <c r="L257" s="487"/>
      <c r="M257" s="487"/>
      <c r="N257" s="487"/>
      <c r="O257" s="487"/>
      <c r="P257" s="487"/>
      <c r="Q257" s="494"/>
      <c r="S257" s="487"/>
      <c r="T257" s="777"/>
      <c r="U257" s="487"/>
      <c r="V257" s="494"/>
      <c r="W257" s="494"/>
      <c r="X257" s="487"/>
      <c r="Y257" s="487"/>
      <c r="Z257" s="487"/>
      <c r="AA257" s="487"/>
      <c r="AB257" s="487"/>
      <c r="AC257" s="487"/>
      <c r="AD257" s="487"/>
      <c r="AE257" s="487"/>
      <c r="AF257" s="494"/>
      <c r="AG257" s="487"/>
      <c r="AH257" s="487"/>
      <c r="AI257" s="487"/>
      <c r="AJ257" s="487"/>
      <c r="AK257" s="487"/>
      <c r="AL257" s="487"/>
      <c r="AM257" s="487"/>
      <c r="AN257" s="487"/>
      <c r="AO257" s="487"/>
    </row>
    <row r="258" spans="1:41" x14ac:dyDescent="0.2">
      <c r="A258" s="487"/>
      <c r="B258" s="487"/>
      <c r="E258" s="487"/>
      <c r="L258" s="487"/>
      <c r="M258" s="487"/>
      <c r="N258" s="487"/>
      <c r="O258" s="487"/>
      <c r="P258" s="487"/>
      <c r="Q258" s="494"/>
      <c r="S258" s="487"/>
      <c r="T258" s="777"/>
      <c r="U258" s="487"/>
      <c r="V258" s="494"/>
      <c r="W258" s="494"/>
      <c r="X258" s="487"/>
      <c r="Y258" s="487"/>
      <c r="Z258" s="487"/>
      <c r="AA258" s="487"/>
      <c r="AB258" s="487"/>
      <c r="AC258" s="487"/>
      <c r="AD258" s="487"/>
      <c r="AE258" s="487"/>
      <c r="AF258" s="494"/>
      <c r="AG258" s="487"/>
      <c r="AH258" s="487"/>
      <c r="AI258" s="487"/>
      <c r="AJ258" s="487"/>
      <c r="AK258" s="487"/>
      <c r="AL258" s="487"/>
      <c r="AM258" s="487"/>
      <c r="AN258" s="487"/>
      <c r="AO258" s="487"/>
    </row>
    <row r="259" spans="1:41" x14ac:dyDescent="0.2">
      <c r="A259" s="487"/>
      <c r="B259" s="487"/>
      <c r="E259" s="487"/>
      <c r="L259" s="487"/>
      <c r="M259" s="487"/>
      <c r="N259" s="487"/>
      <c r="O259" s="487"/>
      <c r="P259" s="487"/>
      <c r="Q259" s="494"/>
      <c r="S259" s="487"/>
      <c r="T259" s="777"/>
      <c r="U259" s="487"/>
      <c r="V259" s="494"/>
      <c r="W259" s="494"/>
      <c r="X259" s="487"/>
      <c r="Y259" s="487"/>
      <c r="Z259" s="487"/>
      <c r="AA259" s="487"/>
      <c r="AB259" s="487"/>
      <c r="AC259" s="487"/>
      <c r="AD259" s="487"/>
      <c r="AE259" s="487"/>
      <c r="AF259" s="494"/>
      <c r="AG259" s="487"/>
      <c r="AH259" s="487"/>
      <c r="AI259" s="487"/>
      <c r="AJ259" s="487"/>
      <c r="AK259" s="487"/>
      <c r="AL259" s="487"/>
      <c r="AM259" s="487"/>
      <c r="AN259" s="487"/>
      <c r="AO259" s="487"/>
    </row>
    <row r="260" spans="1:41" x14ac:dyDescent="0.2">
      <c r="A260" s="487"/>
      <c r="B260" s="487"/>
      <c r="E260" s="487"/>
      <c r="L260" s="487"/>
      <c r="M260" s="487"/>
      <c r="N260" s="487"/>
      <c r="O260" s="487"/>
      <c r="P260" s="487"/>
      <c r="Q260" s="494"/>
      <c r="S260" s="487"/>
      <c r="T260" s="777"/>
      <c r="U260" s="487"/>
      <c r="V260" s="494"/>
      <c r="W260" s="494"/>
      <c r="X260" s="487"/>
      <c r="Y260" s="487"/>
      <c r="Z260" s="487"/>
      <c r="AA260" s="487"/>
      <c r="AB260" s="487"/>
      <c r="AC260" s="487"/>
      <c r="AD260" s="487"/>
      <c r="AE260" s="487"/>
      <c r="AF260" s="494"/>
      <c r="AG260" s="487"/>
      <c r="AH260" s="487"/>
      <c r="AI260" s="487"/>
      <c r="AJ260" s="487"/>
      <c r="AK260" s="487"/>
      <c r="AL260" s="487"/>
      <c r="AM260" s="487"/>
      <c r="AN260" s="487"/>
      <c r="AO260" s="487"/>
    </row>
    <row r="261" spans="1:41" x14ac:dyDescent="0.2">
      <c r="A261" s="487"/>
      <c r="B261" s="487"/>
      <c r="E261" s="487"/>
      <c r="L261" s="487"/>
      <c r="M261" s="487"/>
      <c r="N261" s="487"/>
      <c r="O261" s="487"/>
      <c r="P261" s="487"/>
      <c r="Q261" s="494"/>
      <c r="S261" s="487"/>
      <c r="T261" s="777"/>
      <c r="U261" s="487"/>
      <c r="V261" s="494"/>
      <c r="W261" s="494"/>
      <c r="X261" s="487"/>
      <c r="Y261" s="487"/>
      <c r="Z261" s="487"/>
      <c r="AA261" s="487"/>
      <c r="AB261" s="487"/>
      <c r="AC261" s="487"/>
      <c r="AD261" s="487"/>
      <c r="AE261" s="487"/>
      <c r="AF261" s="494"/>
      <c r="AG261" s="487"/>
      <c r="AH261" s="487"/>
      <c r="AI261" s="487"/>
      <c r="AJ261" s="487"/>
      <c r="AK261" s="487"/>
      <c r="AL261" s="487"/>
      <c r="AM261" s="487"/>
      <c r="AN261" s="487"/>
      <c r="AO261" s="487"/>
    </row>
    <row r="262" spans="1:41" x14ac:dyDescent="0.2">
      <c r="A262" s="487"/>
      <c r="B262" s="487"/>
      <c r="E262" s="487"/>
      <c r="L262" s="487"/>
      <c r="M262" s="487"/>
      <c r="N262" s="487"/>
      <c r="O262" s="487"/>
      <c r="P262" s="487"/>
      <c r="Q262" s="494"/>
      <c r="S262" s="487"/>
      <c r="T262" s="777"/>
      <c r="U262" s="487"/>
      <c r="V262" s="494"/>
      <c r="W262" s="494"/>
      <c r="X262" s="487"/>
      <c r="Y262" s="487"/>
      <c r="Z262" s="487"/>
      <c r="AA262" s="487"/>
      <c r="AB262" s="487"/>
      <c r="AC262" s="487"/>
      <c r="AD262" s="487"/>
      <c r="AE262" s="487"/>
      <c r="AF262" s="494"/>
      <c r="AG262" s="487"/>
      <c r="AH262" s="487"/>
      <c r="AI262" s="487"/>
      <c r="AJ262" s="487"/>
      <c r="AK262" s="487"/>
      <c r="AL262" s="487"/>
      <c r="AM262" s="487"/>
      <c r="AN262" s="487"/>
      <c r="AO262" s="487"/>
    </row>
    <row r="263" spans="1:41" x14ac:dyDescent="0.2">
      <c r="A263" s="487"/>
      <c r="B263" s="487"/>
      <c r="E263" s="487"/>
      <c r="L263" s="487"/>
      <c r="M263" s="487"/>
      <c r="N263" s="487"/>
      <c r="O263" s="487"/>
      <c r="P263" s="487"/>
      <c r="Q263" s="494"/>
      <c r="S263" s="487"/>
      <c r="T263" s="777"/>
      <c r="U263" s="487"/>
      <c r="V263" s="494"/>
      <c r="W263" s="494"/>
      <c r="X263" s="487"/>
      <c r="Y263" s="487"/>
      <c r="Z263" s="487"/>
      <c r="AA263" s="487"/>
      <c r="AB263" s="487"/>
      <c r="AC263" s="487"/>
      <c r="AD263" s="487"/>
      <c r="AE263" s="487"/>
      <c r="AF263" s="494"/>
      <c r="AG263" s="487"/>
      <c r="AH263" s="487"/>
      <c r="AI263" s="487"/>
      <c r="AJ263" s="487"/>
      <c r="AK263" s="487"/>
      <c r="AL263" s="487"/>
      <c r="AM263" s="487"/>
      <c r="AN263" s="487"/>
      <c r="AO263" s="487"/>
    </row>
    <row r="264" spans="1:41" x14ac:dyDescent="0.2">
      <c r="A264" s="487"/>
      <c r="B264" s="487"/>
      <c r="E264" s="487"/>
      <c r="L264" s="487"/>
      <c r="M264" s="487"/>
      <c r="N264" s="487"/>
      <c r="O264" s="487"/>
      <c r="P264" s="487"/>
      <c r="Q264" s="494"/>
      <c r="S264" s="487"/>
      <c r="T264" s="777"/>
      <c r="U264" s="487"/>
      <c r="V264" s="494"/>
      <c r="W264" s="494"/>
      <c r="X264" s="487"/>
      <c r="Y264" s="487"/>
      <c r="Z264" s="487"/>
      <c r="AA264" s="487"/>
      <c r="AB264" s="487"/>
      <c r="AC264" s="487"/>
      <c r="AD264" s="487"/>
      <c r="AE264" s="487"/>
      <c r="AF264" s="494"/>
      <c r="AG264" s="487"/>
      <c r="AH264" s="487"/>
      <c r="AI264" s="487"/>
      <c r="AJ264" s="487"/>
      <c r="AK264" s="487"/>
      <c r="AL264" s="487"/>
      <c r="AM264" s="487"/>
      <c r="AN264" s="487"/>
      <c r="AO264" s="487"/>
    </row>
    <row r="265" spans="1:41" x14ac:dyDescent="0.2">
      <c r="A265" s="487"/>
      <c r="B265" s="487"/>
      <c r="E265" s="487"/>
      <c r="L265" s="487"/>
      <c r="M265" s="487"/>
      <c r="N265" s="487"/>
      <c r="O265" s="487"/>
      <c r="P265" s="487"/>
      <c r="Q265" s="494"/>
      <c r="S265" s="487"/>
      <c r="T265" s="777"/>
      <c r="U265" s="487"/>
      <c r="V265" s="494"/>
      <c r="W265" s="494"/>
      <c r="X265" s="487"/>
      <c r="Y265" s="487"/>
      <c r="Z265" s="487"/>
      <c r="AA265" s="487"/>
      <c r="AB265" s="487"/>
      <c r="AC265" s="487"/>
      <c r="AD265" s="487"/>
      <c r="AE265" s="487"/>
      <c r="AF265" s="494"/>
      <c r="AG265" s="487"/>
      <c r="AH265" s="487"/>
      <c r="AI265" s="487"/>
      <c r="AJ265" s="487"/>
      <c r="AK265" s="487"/>
      <c r="AL265" s="487"/>
      <c r="AM265" s="487"/>
      <c r="AN265" s="487"/>
      <c r="AO265" s="487"/>
    </row>
    <row r="266" spans="1:41" x14ac:dyDescent="0.2">
      <c r="A266" s="487"/>
      <c r="B266" s="487"/>
      <c r="E266" s="487"/>
      <c r="L266" s="487"/>
      <c r="M266" s="487"/>
      <c r="N266" s="487"/>
      <c r="O266" s="487"/>
      <c r="P266" s="487"/>
      <c r="Q266" s="494"/>
      <c r="S266" s="487"/>
      <c r="T266" s="777"/>
      <c r="U266" s="487"/>
      <c r="V266" s="494"/>
      <c r="W266" s="494"/>
      <c r="X266" s="487"/>
      <c r="Y266" s="487"/>
      <c r="Z266" s="487"/>
      <c r="AA266" s="487"/>
      <c r="AB266" s="487"/>
      <c r="AC266" s="487"/>
      <c r="AD266" s="487"/>
      <c r="AE266" s="487"/>
      <c r="AF266" s="494"/>
      <c r="AG266" s="487"/>
      <c r="AH266" s="487"/>
      <c r="AI266" s="487"/>
      <c r="AJ266" s="487"/>
      <c r="AK266" s="487"/>
      <c r="AL266" s="487"/>
      <c r="AM266" s="487"/>
      <c r="AN266" s="487"/>
      <c r="AO266" s="487"/>
    </row>
    <row r="267" spans="1:41" x14ac:dyDescent="0.2">
      <c r="A267" s="487"/>
      <c r="B267" s="487"/>
      <c r="E267" s="487"/>
      <c r="L267" s="487"/>
      <c r="M267" s="487"/>
      <c r="N267" s="487"/>
      <c r="O267" s="487"/>
      <c r="P267" s="487"/>
      <c r="Q267" s="494"/>
      <c r="S267" s="487"/>
      <c r="T267" s="777"/>
      <c r="U267" s="487"/>
      <c r="V267" s="494"/>
      <c r="W267" s="494"/>
      <c r="X267" s="487"/>
      <c r="Y267" s="487"/>
      <c r="Z267" s="487"/>
      <c r="AA267" s="487"/>
      <c r="AB267" s="487"/>
      <c r="AC267" s="487"/>
      <c r="AD267" s="487"/>
      <c r="AE267" s="487"/>
      <c r="AF267" s="494"/>
      <c r="AG267" s="487"/>
      <c r="AH267" s="487"/>
      <c r="AI267" s="487"/>
      <c r="AJ267" s="487"/>
      <c r="AK267" s="487"/>
      <c r="AL267" s="487"/>
      <c r="AM267" s="487"/>
      <c r="AN267" s="487"/>
      <c r="AO267" s="487"/>
    </row>
    <row r="268" spans="1:41" x14ac:dyDescent="0.2">
      <c r="A268" s="487"/>
      <c r="B268" s="487"/>
      <c r="E268" s="487"/>
      <c r="L268" s="487"/>
      <c r="M268" s="487"/>
      <c r="N268" s="487"/>
      <c r="O268" s="487"/>
      <c r="P268" s="487"/>
      <c r="Q268" s="494"/>
      <c r="S268" s="487"/>
      <c r="T268" s="777"/>
      <c r="U268" s="487"/>
      <c r="V268" s="494"/>
      <c r="W268" s="494"/>
      <c r="X268" s="487"/>
      <c r="Y268" s="487"/>
      <c r="Z268" s="487"/>
      <c r="AA268" s="487"/>
      <c r="AB268" s="487"/>
      <c r="AC268" s="487"/>
      <c r="AD268" s="487"/>
      <c r="AE268" s="487"/>
      <c r="AF268" s="494"/>
      <c r="AG268" s="487"/>
      <c r="AH268" s="487"/>
      <c r="AI268" s="487"/>
      <c r="AJ268" s="487"/>
      <c r="AK268" s="487"/>
      <c r="AL268" s="487"/>
      <c r="AM268" s="487"/>
      <c r="AN268" s="487"/>
      <c r="AO268" s="487"/>
    </row>
    <row r="269" spans="1:41" x14ac:dyDescent="0.2">
      <c r="A269" s="487"/>
      <c r="B269" s="487"/>
      <c r="E269" s="487"/>
      <c r="L269" s="487"/>
      <c r="M269" s="487"/>
      <c r="N269" s="487"/>
      <c r="O269" s="487"/>
      <c r="P269" s="487"/>
      <c r="Q269" s="494"/>
      <c r="S269" s="487"/>
      <c r="T269" s="777"/>
      <c r="U269" s="487"/>
      <c r="V269" s="494"/>
      <c r="W269" s="494"/>
      <c r="X269" s="487"/>
      <c r="Y269" s="487"/>
      <c r="Z269" s="487"/>
      <c r="AA269" s="487"/>
      <c r="AB269" s="487"/>
      <c r="AC269" s="487"/>
      <c r="AD269" s="487"/>
      <c r="AE269" s="487"/>
      <c r="AF269" s="494"/>
      <c r="AG269" s="487"/>
      <c r="AH269" s="487"/>
      <c r="AI269" s="487"/>
      <c r="AJ269" s="487"/>
      <c r="AK269" s="487"/>
      <c r="AL269" s="487"/>
      <c r="AM269" s="487"/>
      <c r="AN269" s="487"/>
      <c r="AO269" s="487"/>
    </row>
    <row r="270" spans="1:41" x14ac:dyDescent="0.2">
      <c r="A270" s="487"/>
      <c r="B270" s="487"/>
      <c r="E270" s="487"/>
      <c r="L270" s="487"/>
      <c r="M270" s="487"/>
      <c r="N270" s="487"/>
      <c r="O270" s="487"/>
      <c r="P270" s="487"/>
      <c r="Q270" s="494"/>
      <c r="S270" s="487"/>
      <c r="T270" s="777"/>
      <c r="U270" s="487"/>
      <c r="V270" s="494"/>
      <c r="W270" s="494"/>
      <c r="X270" s="487"/>
      <c r="Y270" s="487"/>
      <c r="Z270" s="487"/>
      <c r="AA270" s="487"/>
      <c r="AB270" s="487"/>
      <c r="AC270" s="487"/>
      <c r="AD270" s="487"/>
      <c r="AE270" s="487"/>
      <c r="AF270" s="494"/>
      <c r="AG270" s="487"/>
      <c r="AH270" s="487"/>
      <c r="AI270" s="487"/>
      <c r="AJ270" s="487"/>
      <c r="AK270" s="487"/>
      <c r="AL270" s="487"/>
      <c r="AM270" s="487"/>
      <c r="AN270" s="487"/>
      <c r="AO270" s="487"/>
    </row>
    <row r="271" spans="1:41" x14ac:dyDescent="0.2">
      <c r="A271" s="487"/>
      <c r="B271" s="487"/>
      <c r="E271" s="487"/>
      <c r="L271" s="487"/>
      <c r="M271" s="487"/>
      <c r="N271" s="487"/>
      <c r="O271" s="487"/>
      <c r="P271" s="487"/>
      <c r="Q271" s="494"/>
      <c r="S271" s="487"/>
      <c r="T271" s="777"/>
      <c r="U271" s="487"/>
      <c r="V271" s="494"/>
      <c r="W271" s="494"/>
      <c r="X271" s="487"/>
      <c r="Y271" s="487"/>
      <c r="Z271" s="487"/>
      <c r="AA271" s="487"/>
      <c r="AB271" s="487"/>
      <c r="AC271" s="487"/>
      <c r="AD271" s="487"/>
      <c r="AE271" s="487"/>
      <c r="AF271" s="494"/>
      <c r="AG271" s="487"/>
      <c r="AH271" s="487"/>
      <c r="AI271" s="487"/>
      <c r="AJ271" s="487"/>
      <c r="AK271" s="487"/>
      <c r="AL271" s="487"/>
      <c r="AM271" s="487"/>
      <c r="AN271" s="487"/>
      <c r="AO271" s="487"/>
    </row>
    <row r="272" spans="1:41" x14ac:dyDescent="0.2">
      <c r="A272" s="487"/>
      <c r="B272" s="487"/>
      <c r="E272" s="487"/>
      <c r="L272" s="487"/>
      <c r="M272" s="487"/>
      <c r="N272" s="487"/>
      <c r="O272" s="487"/>
      <c r="P272" s="487"/>
      <c r="Q272" s="494"/>
      <c r="S272" s="487"/>
      <c r="T272" s="777"/>
      <c r="U272" s="487"/>
      <c r="V272" s="494"/>
      <c r="W272" s="494"/>
      <c r="X272" s="487"/>
      <c r="Y272" s="487"/>
      <c r="Z272" s="487"/>
      <c r="AA272" s="487"/>
      <c r="AB272" s="487"/>
      <c r="AC272" s="487"/>
      <c r="AD272" s="487"/>
      <c r="AE272" s="487"/>
      <c r="AF272" s="494"/>
      <c r="AG272" s="487"/>
      <c r="AH272" s="487"/>
      <c r="AI272" s="487"/>
      <c r="AJ272" s="487"/>
      <c r="AK272" s="487"/>
      <c r="AL272" s="487"/>
      <c r="AM272" s="487"/>
      <c r="AN272" s="487"/>
      <c r="AO272" s="487"/>
    </row>
    <row r="273" spans="1:41" x14ac:dyDescent="0.2">
      <c r="A273" s="487"/>
      <c r="B273" s="487"/>
      <c r="E273" s="487"/>
      <c r="L273" s="487"/>
      <c r="M273" s="487"/>
      <c r="N273" s="487"/>
      <c r="O273" s="487"/>
      <c r="P273" s="487"/>
      <c r="Q273" s="494"/>
      <c r="S273" s="487"/>
      <c r="T273" s="777"/>
      <c r="U273" s="487"/>
      <c r="V273" s="494"/>
      <c r="W273" s="494"/>
      <c r="X273" s="487"/>
      <c r="Y273" s="487"/>
      <c r="Z273" s="487"/>
      <c r="AA273" s="487"/>
      <c r="AB273" s="487"/>
      <c r="AC273" s="487"/>
      <c r="AD273" s="487"/>
      <c r="AE273" s="487"/>
      <c r="AF273" s="494"/>
      <c r="AG273" s="487"/>
      <c r="AH273" s="487"/>
      <c r="AI273" s="487"/>
      <c r="AJ273" s="487"/>
      <c r="AK273" s="487"/>
      <c r="AL273" s="487"/>
      <c r="AM273" s="487"/>
      <c r="AN273" s="487"/>
      <c r="AO273" s="487"/>
    </row>
    <row r="274" spans="1:41" x14ac:dyDescent="0.2">
      <c r="A274" s="487"/>
      <c r="B274" s="487"/>
      <c r="E274" s="487"/>
      <c r="L274" s="487"/>
      <c r="M274" s="487"/>
      <c r="N274" s="487"/>
      <c r="O274" s="487"/>
      <c r="P274" s="487"/>
      <c r="Q274" s="494"/>
      <c r="S274" s="487"/>
      <c r="T274" s="777"/>
      <c r="U274" s="487"/>
      <c r="V274" s="494"/>
      <c r="W274" s="494"/>
      <c r="X274" s="487"/>
      <c r="Y274" s="487"/>
      <c r="Z274" s="487"/>
      <c r="AA274" s="487"/>
      <c r="AB274" s="487"/>
      <c r="AC274" s="487"/>
      <c r="AD274" s="487"/>
      <c r="AE274" s="487"/>
      <c r="AF274" s="494"/>
      <c r="AG274" s="487"/>
      <c r="AH274" s="487"/>
      <c r="AI274" s="487"/>
      <c r="AJ274" s="487"/>
      <c r="AK274" s="487"/>
      <c r="AL274" s="487"/>
      <c r="AM274" s="487"/>
      <c r="AN274" s="487"/>
      <c r="AO274" s="487"/>
    </row>
    <row r="275" spans="1:41" x14ac:dyDescent="0.2">
      <c r="A275" s="487"/>
      <c r="B275" s="487"/>
      <c r="E275" s="487"/>
      <c r="L275" s="487"/>
      <c r="M275" s="487"/>
      <c r="N275" s="487"/>
      <c r="O275" s="487"/>
      <c r="P275" s="487"/>
      <c r="Q275" s="494"/>
      <c r="S275" s="487"/>
      <c r="T275" s="777"/>
      <c r="U275" s="487"/>
      <c r="V275" s="494"/>
      <c r="W275" s="494"/>
      <c r="X275" s="487"/>
      <c r="Y275" s="487"/>
      <c r="Z275" s="487"/>
      <c r="AA275" s="487"/>
      <c r="AB275" s="487"/>
      <c r="AC275" s="487"/>
      <c r="AD275" s="487"/>
      <c r="AE275" s="487"/>
      <c r="AF275" s="494"/>
      <c r="AG275" s="487"/>
      <c r="AH275" s="487"/>
      <c r="AI275" s="487"/>
      <c r="AJ275" s="487"/>
      <c r="AK275" s="487"/>
      <c r="AL275" s="487"/>
      <c r="AM275" s="487"/>
      <c r="AN275" s="487"/>
      <c r="AO275" s="487"/>
    </row>
    <row r="276" spans="1:41" x14ac:dyDescent="0.2">
      <c r="A276" s="487"/>
      <c r="B276" s="487"/>
      <c r="E276" s="487"/>
      <c r="L276" s="487"/>
      <c r="M276" s="487"/>
      <c r="N276" s="487"/>
      <c r="O276" s="487"/>
      <c r="P276" s="487"/>
      <c r="Q276" s="494"/>
      <c r="S276" s="487"/>
      <c r="T276" s="777"/>
      <c r="U276" s="487"/>
      <c r="V276" s="494"/>
      <c r="W276" s="494"/>
      <c r="X276" s="487"/>
      <c r="Y276" s="487"/>
      <c r="Z276" s="487"/>
      <c r="AA276" s="487"/>
      <c r="AB276" s="487"/>
      <c r="AC276" s="487"/>
      <c r="AD276" s="487"/>
      <c r="AE276" s="487"/>
      <c r="AF276" s="494"/>
      <c r="AG276" s="487"/>
      <c r="AH276" s="487"/>
      <c r="AI276" s="487"/>
      <c r="AJ276" s="487"/>
      <c r="AK276" s="487"/>
      <c r="AL276" s="487"/>
      <c r="AM276" s="487"/>
      <c r="AN276" s="487"/>
      <c r="AO276" s="487"/>
    </row>
    <row r="277" spans="1:41" x14ac:dyDescent="0.2">
      <c r="A277" s="487"/>
      <c r="B277" s="487"/>
      <c r="E277" s="487"/>
      <c r="L277" s="487"/>
      <c r="M277" s="487"/>
      <c r="N277" s="487"/>
      <c r="O277" s="487"/>
      <c r="P277" s="487"/>
      <c r="Q277" s="494"/>
      <c r="S277" s="487"/>
      <c r="T277" s="777"/>
      <c r="U277" s="487"/>
      <c r="V277" s="494"/>
      <c r="W277" s="494"/>
      <c r="X277" s="487"/>
      <c r="Y277" s="487"/>
      <c r="Z277" s="487"/>
      <c r="AA277" s="487"/>
      <c r="AB277" s="487"/>
      <c r="AC277" s="487"/>
      <c r="AD277" s="487"/>
      <c r="AE277" s="487"/>
      <c r="AF277" s="494"/>
      <c r="AG277" s="487"/>
      <c r="AH277" s="487"/>
      <c r="AI277" s="487"/>
      <c r="AJ277" s="487"/>
      <c r="AK277" s="487"/>
      <c r="AL277" s="487"/>
      <c r="AM277" s="487"/>
      <c r="AN277" s="487"/>
      <c r="AO277" s="487"/>
    </row>
    <row r="278" spans="1:41" x14ac:dyDescent="0.2">
      <c r="A278" s="487"/>
      <c r="B278" s="487"/>
      <c r="E278" s="487"/>
      <c r="L278" s="487"/>
      <c r="M278" s="487"/>
      <c r="N278" s="487"/>
      <c r="O278" s="487"/>
      <c r="P278" s="487"/>
      <c r="Q278" s="494"/>
      <c r="S278" s="487"/>
      <c r="T278" s="777"/>
      <c r="U278" s="487"/>
      <c r="V278" s="494"/>
      <c r="W278" s="494"/>
      <c r="X278" s="487"/>
      <c r="Y278" s="487"/>
      <c r="Z278" s="487"/>
      <c r="AA278" s="487"/>
      <c r="AB278" s="487"/>
      <c r="AC278" s="487"/>
      <c r="AD278" s="487"/>
      <c r="AE278" s="487"/>
      <c r="AF278" s="494"/>
      <c r="AG278" s="487"/>
      <c r="AH278" s="487"/>
      <c r="AI278" s="487"/>
      <c r="AJ278" s="487"/>
      <c r="AK278" s="487"/>
      <c r="AL278" s="487"/>
      <c r="AM278" s="487"/>
      <c r="AN278" s="487"/>
      <c r="AO278" s="487"/>
    </row>
    <row r="279" spans="1:41" x14ac:dyDescent="0.2">
      <c r="A279" s="487"/>
      <c r="B279" s="487"/>
      <c r="E279" s="487"/>
      <c r="L279" s="487"/>
      <c r="M279" s="487"/>
      <c r="N279" s="487"/>
      <c r="O279" s="487"/>
      <c r="P279" s="487"/>
      <c r="Q279" s="494"/>
      <c r="S279" s="487"/>
      <c r="T279" s="777"/>
      <c r="U279" s="487"/>
      <c r="V279" s="494"/>
      <c r="W279" s="494"/>
      <c r="X279" s="487"/>
      <c r="Y279" s="487"/>
      <c r="Z279" s="487"/>
      <c r="AA279" s="487"/>
      <c r="AB279" s="487"/>
      <c r="AC279" s="487"/>
      <c r="AD279" s="487"/>
      <c r="AE279" s="487"/>
      <c r="AF279" s="494"/>
      <c r="AG279" s="487"/>
      <c r="AH279" s="487"/>
      <c r="AI279" s="487"/>
      <c r="AJ279" s="487"/>
      <c r="AK279" s="487"/>
      <c r="AL279" s="487"/>
      <c r="AM279" s="487"/>
      <c r="AN279" s="487"/>
      <c r="AO279" s="487"/>
    </row>
    <row r="280" spans="1:41" x14ac:dyDescent="0.2">
      <c r="A280" s="487"/>
      <c r="B280" s="487"/>
      <c r="E280" s="487"/>
      <c r="L280" s="487"/>
      <c r="M280" s="487"/>
      <c r="N280" s="487"/>
      <c r="O280" s="487"/>
      <c r="P280" s="487"/>
      <c r="Q280" s="494"/>
      <c r="S280" s="487"/>
      <c r="T280" s="777"/>
      <c r="U280" s="487"/>
      <c r="V280" s="494"/>
      <c r="W280" s="494"/>
      <c r="X280" s="487"/>
      <c r="Y280" s="487"/>
      <c r="Z280" s="487"/>
      <c r="AA280" s="487"/>
      <c r="AB280" s="487"/>
      <c r="AC280" s="487"/>
      <c r="AD280" s="487"/>
      <c r="AE280" s="487"/>
      <c r="AF280" s="494"/>
      <c r="AG280" s="487"/>
      <c r="AH280" s="487"/>
      <c r="AI280" s="487"/>
      <c r="AJ280" s="487"/>
      <c r="AK280" s="487"/>
      <c r="AL280" s="487"/>
      <c r="AM280" s="487"/>
      <c r="AN280" s="487"/>
      <c r="AO280" s="487"/>
    </row>
    <row r="281" spans="1:41" x14ac:dyDescent="0.2">
      <c r="A281" s="487"/>
      <c r="B281" s="487"/>
      <c r="E281" s="487"/>
      <c r="L281" s="487"/>
      <c r="M281" s="487"/>
      <c r="N281" s="487"/>
      <c r="O281" s="487"/>
      <c r="P281" s="487"/>
      <c r="Q281" s="494"/>
      <c r="S281" s="487"/>
      <c r="T281" s="777"/>
      <c r="U281" s="487"/>
      <c r="V281" s="494"/>
      <c r="W281" s="494"/>
      <c r="X281" s="487"/>
      <c r="Y281" s="487"/>
      <c r="Z281" s="487"/>
      <c r="AA281" s="487"/>
      <c r="AB281" s="487"/>
      <c r="AC281" s="487"/>
      <c r="AD281" s="487"/>
      <c r="AE281" s="487"/>
      <c r="AF281" s="494"/>
      <c r="AG281" s="487"/>
      <c r="AH281" s="487"/>
      <c r="AI281" s="487"/>
      <c r="AJ281" s="487"/>
      <c r="AK281" s="487"/>
      <c r="AL281" s="487"/>
      <c r="AM281" s="487"/>
      <c r="AN281" s="487"/>
      <c r="AO281" s="487"/>
    </row>
    <row r="282" spans="1:41" x14ac:dyDescent="0.2">
      <c r="A282" s="487"/>
      <c r="B282" s="487"/>
      <c r="E282" s="487"/>
      <c r="L282" s="487"/>
      <c r="M282" s="487"/>
      <c r="N282" s="487"/>
      <c r="O282" s="487"/>
      <c r="P282" s="487"/>
      <c r="Q282" s="494"/>
      <c r="S282" s="487"/>
      <c r="T282" s="777"/>
      <c r="U282" s="487"/>
      <c r="V282" s="494"/>
      <c r="W282" s="494"/>
      <c r="X282" s="487"/>
      <c r="Y282" s="487"/>
      <c r="Z282" s="487"/>
      <c r="AA282" s="487"/>
      <c r="AB282" s="487"/>
      <c r="AC282" s="487"/>
      <c r="AD282" s="487"/>
      <c r="AE282" s="487"/>
      <c r="AF282" s="494"/>
      <c r="AG282" s="487"/>
      <c r="AH282" s="487"/>
      <c r="AI282" s="487"/>
      <c r="AJ282" s="487"/>
      <c r="AK282" s="487"/>
      <c r="AL282" s="487"/>
      <c r="AM282" s="487"/>
      <c r="AN282" s="487"/>
      <c r="AO282" s="487"/>
    </row>
    <row r="283" spans="1:41" x14ac:dyDescent="0.2">
      <c r="A283" s="487"/>
      <c r="B283" s="487"/>
      <c r="E283" s="487"/>
      <c r="L283" s="487"/>
      <c r="M283" s="487"/>
      <c r="N283" s="487"/>
      <c r="O283" s="487"/>
      <c r="P283" s="487"/>
      <c r="Q283" s="494"/>
      <c r="S283" s="487"/>
      <c r="T283" s="777"/>
      <c r="U283" s="487"/>
      <c r="V283" s="494"/>
      <c r="W283" s="494"/>
      <c r="X283" s="487"/>
      <c r="Y283" s="487"/>
      <c r="Z283" s="487"/>
      <c r="AA283" s="487"/>
      <c r="AB283" s="487"/>
      <c r="AC283" s="487"/>
      <c r="AD283" s="487"/>
      <c r="AE283" s="487"/>
      <c r="AF283" s="494"/>
      <c r="AG283" s="487"/>
      <c r="AH283" s="487"/>
      <c r="AI283" s="487"/>
      <c r="AJ283" s="487"/>
      <c r="AK283" s="487"/>
      <c r="AL283" s="487"/>
      <c r="AM283" s="487"/>
      <c r="AN283" s="487"/>
      <c r="AO283" s="487"/>
    </row>
    <row r="284" spans="1:41" x14ac:dyDescent="0.2">
      <c r="A284" s="487"/>
      <c r="B284" s="487"/>
      <c r="E284" s="487"/>
      <c r="L284" s="487"/>
      <c r="M284" s="487"/>
      <c r="N284" s="487"/>
      <c r="O284" s="487"/>
      <c r="P284" s="487"/>
      <c r="Q284" s="494"/>
      <c r="S284" s="487"/>
      <c r="T284" s="777"/>
      <c r="U284" s="487"/>
      <c r="V284" s="494"/>
      <c r="W284" s="494"/>
      <c r="X284" s="487"/>
      <c r="Y284" s="487"/>
      <c r="Z284" s="487"/>
      <c r="AA284" s="487"/>
      <c r="AB284" s="487"/>
      <c r="AC284" s="487"/>
      <c r="AD284" s="487"/>
      <c r="AE284" s="487"/>
      <c r="AF284" s="494"/>
      <c r="AG284" s="487"/>
      <c r="AH284" s="487"/>
      <c r="AI284" s="487"/>
      <c r="AJ284" s="487"/>
      <c r="AK284" s="487"/>
      <c r="AL284" s="487"/>
      <c r="AM284" s="487"/>
      <c r="AN284" s="487"/>
      <c r="AO284" s="487"/>
    </row>
    <row r="285" spans="1:41" x14ac:dyDescent="0.2">
      <c r="A285" s="487"/>
      <c r="B285" s="487"/>
      <c r="E285" s="487"/>
      <c r="L285" s="487"/>
      <c r="M285" s="487"/>
      <c r="N285" s="487"/>
      <c r="O285" s="487"/>
      <c r="P285" s="487"/>
      <c r="Q285" s="494"/>
      <c r="S285" s="487"/>
      <c r="T285" s="777"/>
      <c r="U285" s="487"/>
      <c r="V285" s="494"/>
      <c r="W285" s="494"/>
      <c r="X285" s="487"/>
      <c r="Y285" s="487"/>
      <c r="Z285" s="487"/>
      <c r="AA285" s="487"/>
      <c r="AB285" s="487"/>
      <c r="AC285" s="487"/>
      <c r="AD285" s="487"/>
      <c r="AE285" s="487"/>
      <c r="AF285" s="494"/>
      <c r="AG285" s="487"/>
      <c r="AH285" s="487"/>
      <c r="AI285" s="487"/>
      <c r="AJ285" s="487"/>
      <c r="AK285" s="487"/>
      <c r="AL285" s="487"/>
      <c r="AM285" s="487"/>
      <c r="AN285" s="487"/>
      <c r="AO285" s="487"/>
    </row>
    <row r="286" spans="1:41" x14ac:dyDescent="0.2">
      <c r="A286" s="487"/>
      <c r="B286" s="487"/>
      <c r="E286" s="487"/>
      <c r="L286" s="487"/>
      <c r="M286" s="487"/>
      <c r="N286" s="487"/>
      <c r="O286" s="487"/>
      <c r="P286" s="487"/>
      <c r="Q286" s="494"/>
      <c r="S286" s="487"/>
      <c r="T286" s="777"/>
      <c r="U286" s="487"/>
      <c r="V286" s="494"/>
      <c r="W286" s="494"/>
      <c r="X286" s="487"/>
      <c r="Y286" s="487"/>
      <c r="Z286" s="487"/>
      <c r="AA286" s="487"/>
      <c r="AB286" s="487"/>
      <c r="AC286" s="487"/>
      <c r="AD286" s="487"/>
      <c r="AE286" s="487"/>
      <c r="AF286" s="494"/>
      <c r="AG286" s="487"/>
      <c r="AH286" s="487"/>
      <c r="AI286" s="487"/>
      <c r="AJ286" s="487"/>
      <c r="AK286" s="487"/>
      <c r="AL286" s="487"/>
      <c r="AM286" s="487"/>
      <c r="AN286" s="487"/>
      <c r="AO286" s="487"/>
    </row>
    <row r="287" spans="1:41" x14ac:dyDescent="0.2">
      <c r="A287" s="487"/>
      <c r="B287" s="487"/>
      <c r="E287" s="487"/>
      <c r="L287" s="487"/>
      <c r="M287" s="487"/>
      <c r="N287" s="487"/>
      <c r="O287" s="487"/>
      <c r="P287" s="487"/>
      <c r="Q287" s="494"/>
      <c r="S287" s="487"/>
      <c r="T287" s="777"/>
      <c r="U287" s="487"/>
      <c r="V287" s="494"/>
      <c r="W287" s="494"/>
      <c r="X287" s="487"/>
      <c r="Y287" s="487"/>
      <c r="Z287" s="487"/>
      <c r="AA287" s="487"/>
      <c r="AB287" s="487"/>
      <c r="AC287" s="487"/>
      <c r="AD287" s="487"/>
      <c r="AE287" s="487"/>
      <c r="AF287" s="494"/>
      <c r="AG287" s="487"/>
      <c r="AH287" s="487"/>
      <c r="AI287" s="487"/>
      <c r="AJ287" s="487"/>
      <c r="AK287" s="487"/>
      <c r="AL287" s="487"/>
      <c r="AM287" s="487"/>
      <c r="AN287" s="487"/>
      <c r="AO287" s="487"/>
    </row>
    <row r="288" spans="1:41" x14ac:dyDescent="0.2">
      <c r="A288" s="487"/>
      <c r="B288" s="487"/>
      <c r="E288" s="487"/>
      <c r="L288" s="487"/>
      <c r="M288" s="487"/>
      <c r="N288" s="487"/>
      <c r="O288" s="487"/>
      <c r="P288" s="487"/>
      <c r="Q288" s="494"/>
      <c r="S288" s="487"/>
      <c r="T288" s="777"/>
      <c r="U288" s="487"/>
      <c r="V288" s="494"/>
      <c r="W288" s="494"/>
      <c r="X288" s="487"/>
      <c r="Y288" s="487"/>
      <c r="Z288" s="487"/>
      <c r="AA288" s="487"/>
      <c r="AB288" s="487"/>
      <c r="AC288" s="487"/>
      <c r="AD288" s="487"/>
      <c r="AE288" s="487"/>
      <c r="AF288" s="494"/>
      <c r="AG288" s="487"/>
      <c r="AH288" s="487"/>
      <c r="AI288" s="487"/>
      <c r="AJ288" s="487"/>
      <c r="AK288" s="487"/>
      <c r="AL288" s="487"/>
      <c r="AM288" s="487"/>
      <c r="AN288" s="487"/>
      <c r="AO288" s="487"/>
    </row>
    <row r="289" spans="1:41" x14ac:dyDescent="0.2">
      <c r="A289" s="487"/>
      <c r="B289" s="487"/>
      <c r="E289" s="487"/>
      <c r="L289" s="487"/>
      <c r="M289" s="487"/>
      <c r="N289" s="487"/>
      <c r="O289" s="487"/>
      <c r="P289" s="487"/>
      <c r="Q289" s="494"/>
      <c r="S289" s="487"/>
      <c r="T289" s="777"/>
      <c r="U289" s="487"/>
      <c r="V289" s="494"/>
      <c r="W289" s="494"/>
      <c r="X289" s="487"/>
      <c r="Y289" s="487"/>
      <c r="Z289" s="487"/>
      <c r="AA289" s="487"/>
      <c r="AB289" s="487"/>
      <c r="AC289" s="487"/>
      <c r="AD289" s="487"/>
      <c r="AE289" s="487"/>
      <c r="AF289" s="494"/>
      <c r="AG289" s="487"/>
      <c r="AH289" s="487"/>
      <c r="AI289" s="487"/>
      <c r="AJ289" s="487"/>
      <c r="AK289" s="487"/>
      <c r="AL289" s="487"/>
      <c r="AM289" s="487"/>
      <c r="AN289" s="487"/>
      <c r="AO289" s="487"/>
    </row>
    <row r="290" spans="1:41" x14ac:dyDescent="0.2">
      <c r="A290" s="487"/>
      <c r="B290" s="487"/>
      <c r="E290" s="487"/>
      <c r="L290" s="487"/>
      <c r="M290" s="487"/>
      <c r="N290" s="487"/>
      <c r="O290" s="487"/>
      <c r="P290" s="487"/>
      <c r="Q290" s="494"/>
      <c r="S290" s="487"/>
      <c r="T290" s="777"/>
      <c r="U290" s="487"/>
      <c r="V290" s="494"/>
      <c r="W290" s="494"/>
      <c r="X290" s="487"/>
      <c r="Y290" s="487"/>
      <c r="Z290" s="487"/>
      <c r="AA290" s="487"/>
      <c r="AB290" s="487"/>
      <c r="AC290" s="487"/>
      <c r="AD290" s="487"/>
      <c r="AE290" s="487"/>
      <c r="AF290" s="494"/>
      <c r="AG290" s="487"/>
      <c r="AH290" s="487"/>
      <c r="AI290" s="487"/>
      <c r="AJ290" s="487"/>
      <c r="AK290" s="487"/>
      <c r="AL290" s="487"/>
      <c r="AM290" s="487"/>
      <c r="AN290" s="487"/>
      <c r="AO290" s="487"/>
    </row>
    <row r="291" spans="1:41" x14ac:dyDescent="0.2">
      <c r="A291" s="487"/>
      <c r="B291" s="487"/>
      <c r="E291" s="487"/>
      <c r="L291" s="487"/>
      <c r="M291" s="487"/>
      <c r="N291" s="487"/>
      <c r="O291" s="487"/>
      <c r="P291" s="487"/>
      <c r="Q291" s="494"/>
      <c r="S291" s="487"/>
      <c r="T291" s="777"/>
      <c r="U291" s="487"/>
      <c r="V291" s="494"/>
      <c r="W291" s="494"/>
      <c r="X291" s="487"/>
      <c r="Y291" s="487"/>
      <c r="Z291" s="487"/>
      <c r="AA291" s="487"/>
      <c r="AB291" s="487"/>
      <c r="AC291" s="487"/>
      <c r="AD291" s="487"/>
      <c r="AE291" s="487"/>
      <c r="AF291" s="494"/>
      <c r="AG291" s="487"/>
      <c r="AH291" s="487"/>
      <c r="AI291" s="487"/>
      <c r="AJ291" s="487"/>
      <c r="AK291" s="487"/>
      <c r="AL291" s="487"/>
      <c r="AM291" s="487"/>
      <c r="AN291" s="487"/>
      <c r="AO291" s="487"/>
    </row>
    <row r="292" spans="1:41" x14ac:dyDescent="0.2">
      <c r="A292" s="487"/>
      <c r="B292" s="487"/>
      <c r="E292" s="487"/>
      <c r="L292" s="487"/>
      <c r="M292" s="487"/>
      <c r="N292" s="487"/>
      <c r="O292" s="487"/>
      <c r="P292" s="487"/>
      <c r="Q292" s="494"/>
      <c r="S292" s="487"/>
      <c r="T292" s="777"/>
      <c r="U292" s="487"/>
      <c r="V292" s="494"/>
      <c r="W292" s="494"/>
      <c r="X292" s="487"/>
      <c r="Y292" s="487"/>
      <c r="Z292" s="487"/>
      <c r="AA292" s="487"/>
      <c r="AB292" s="487"/>
      <c r="AC292" s="487"/>
      <c r="AD292" s="487"/>
      <c r="AE292" s="487"/>
      <c r="AF292" s="494"/>
      <c r="AG292" s="487"/>
      <c r="AH292" s="487"/>
      <c r="AI292" s="487"/>
      <c r="AJ292" s="487"/>
      <c r="AK292" s="487"/>
      <c r="AL292" s="487"/>
      <c r="AM292" s="487"/>
      <c r="AN292" s="487"/>
      <c r="AO292" s="487"/>
    </row>
    <row r="293" spans="1:41" x14ac:dyDescent="0.2">
      <c r="A293" s="487"/>
      <c r="B293" s="487"/>
      <c r="E293" s="487"/>
      <c r="L293" s="487"/>
      <c r="M293" s="487"/>
      <c r="N293" s="487"/>
      <c r="O293" s="487"/>
      <c r="P293" s="487"/>
      <c r="Q293" s="494"/>
      <c r="S293" s="487"/>
      <c r="T293" s="777"/>
      <c r="U293" s="487"/>
      <c r="V293" s="494"/>
      <c r="W293" s="494"/>
      <c r="X293" s="487"/>
      <c r="Y293" s="487"/>
      <c r="Z293" s="487"/>
      <c r="AA293" s="487"/>
      <c r="AB293" s="487"/>
      <c r="AC293" s="487"/>
      <c r="AD293" s="487"/>
      <c r="AE293" s="487"/>
      <c r="AF293" s="494"/>
      <c r="AG293" s="487"/>
      <c r="AH293" s="487"/>
      <c r="AI293" s="487"/>
      <c r="AJ293" s="487"/>
      <c r="AK293" s="487"/>
      <c r="AL293" s="487"/>
      <c r="AM293" s="487"/>
      <c r="AN293" s="487"/>
      <c r="AO293" s="487"/>
    </row>
    <row r="294" spans="1:41" x14ac:dyDescent="0.2">
      <c r="A294" s="487"/>
      <c r="B294" s="487"/>
      <c r="E294" s="487"/>
      <c r="L294" s="487"/>
      <c r="M294" s="487"/>
      <c r="N294" s="487"/>
      <c r="O294" s="487"/>
      <c r="P294" s="487"/>
      <c r="Q294" s="494"/>
      <c r="S294" s="487"/>
      <c r="T294" s="777"/>
      <c r="U294" s="487"/>
      <c r="V294" s="494"/>
      <c r="W294" s="494"/>
      <c r="X294" s="487"/>
      <c r="Y294" s="487"/>
      <c r="Z294" s="487"/>
      <c r="AA294" s="487"/>
      <c r="AB294" s="487"/>
      <c r="AC294" s="487"/>
      <c r="AD294" s="487"/>
      <c r="AE294" s="487"/>
      <c r="AF294" s="494"/>
      <c r="AG294" s="487"/>
      <c r="AH294" s="487"/>
      <c r="AI294" s="487"/>
      <c r="AJ294" s="487"/>
      <c r="AK294" s="487"/>
      <c r="AL294" s="487"/>
      <c r="AM294" s="487"/>
      <c r="AN294" s="487"/>
      <c r="AO294" s="487"/>
    </row>
    <row r="295" spans="1:41" x14ac:dyDescent="0.2">
      <c r="A295" s="487"/>
      <c r="B295" s="487"/>
      <c r="E295" s="487"/>
      <c r="L295" s="487"/>
      <c r="M295" s="487"/>
      <c r="N295" s="487"/>
      <c r="O295" s="487"/>
      <c r="P295" s="487"/>
      <c r="Q295" s="494"/>
      <c r="S295" s="487"/>
      <c r="T295" s="777"/>
      <c r="U295" s="487"/>
      <c r="V295" s="494"/>
      <c r="W295" s="494"/>
      <c r="X295" s="487"/>
      <c r="Y295" s="487"/>
      <c r="Z295" s="487"/>
      <c r="AA295" s="487"/>
      <c r="AB295" s="487"/>
      <c r="AC295" s="487"/>
      <c r="AD295" s="487"/>
      <c r="AE295" s="487"/>
      <c r="AF295" s="494"/>
      <c r="AG295" s="487"/>
      <c r="AH295" s="487"/>
      <c r="AI295" s="487"/>
      <c r="AJ295" s="487"/>
      <c r="AK295" s="487"/>
      <c r="AL295" s="487"/>
      <c r="AM295" s="487"/>
      <c r="AN295" s="487"/>
      <c r="AO295" s="487"/>
    </row>
    <row r="296" spans="1:41" x14ac:dyDescent="0.2">
      <c r="A296" s="487"/>
      <c r="B296" s="487"/>
      <c r="E296" s="487"/>
      <c r="L296" s="487"/>
      <c r="M296" s="487"/>
      <c r="N296" s="487"/>
      <c r="O296" s="487"/>
      <c r="P296" s="487"/>
      <c r="Q296" s="494"/>
      <c r="S296" s="487"/>
      <c r="T296" s="777"/>
      <c r="U296" s="487"/>
      <c r="V296" s="494"/>
      <c r="W296" s="494"/>
      <c r="X296" s="487"/>
      <c r="Y296" s="487"/>
      <c r="Z296" s="487"/>
      <c r="AA296" s="487"/>
      <c r="AB296" s="487"/>
      <c r="AC296" s="487"/>
      <c r="AD296" s="487"/>
      <c r="AE296" s="487"/>
      <c r="AF296" s="494"/>
      <c r="AG296" s="487"/>
      <c r="AH296" s="487"/>
      <c r="AI296" s="487"/>
      <c r="AJ296" s="487"/>
      <c r="AK296" s="487"/>
      <c r="AL296" s="487"/>
      <c r="AM296" s="487"/>
      <c r="AN296" s="487"/>
      <c r="AO296" s="487"/>
    </row>
    <row r="297" spans="1:41" x14ac:dyDescent="0.2">
      <c r="A297" s="487"/>
      <c r="B297" s="487"/>
      <c r="E297" s="487"/>
      <c r="L297" s="487"/>
      <c r="M297" s="487"/>
      <c r="N297" s="487"/>
      <c r="O297" s="487"/>
      <c r="P297" s="487"/>
      <c r="Q297" s="494"/>
      <c r="S297" s="487"/>
      <c r="T297" s="777"/>
      <c r="U297" s="487"/>
      <c r="V297" s="494"/>
      <c r="W297" s="494"/>
      <c r="X297" s="487"/>
      <c r="Y297" s="487"/>
      <c r="Z297" s="487"/>
      <c r="AA297" s="487"/>
      <c r="AB297" s="487"/>
      <c r="AC297" s="487"/>
      <c r="AD297" s="487"/>
      <c r="AE297" s="487"/>
      <c r="AF297" s="494"/>
      <c r="AG297" s="487"/>
      <c r="AH297" s="487"/>
      <c r="AI297" s="487"/>
      <c r="AJ297" s="487"/>
      <c r="AK297" s="487"/>
      <c r="AL297" s="487"/>
      <c r="AM297" s="487"/>
      <c r="AN297" s="487"/>
      <c r="AO297" s="487"/>
    </row>
    <row r="298" spans="1:41" x14ac:dyDescent="0.2">
      <c r="A298" s="487"/>
      <c r="B298" s="487"/>
      <c r="E298" s="487"/>
      <c r="L298" s="487"/>
      <c r="M298" s="487"/>
      <c r="N298" s="487"/>
      <c r="O298" s="487"/>
      <c r="P298" s="487"/>
      <c r="Q298" s="494"/>
      <c r="S298" s="487"/>
      <c r="T298" s="777"/>
      <c r="U298" s="487"/>
      <c r="V298" s="494"/>
      <c r="W298" s="494"/>
      <c r="X298" s="487"/>
      <c r="Y298" s="487"/>
      <c r="Z298" s="487"/>
      <c r="AA298" s="487"/>
      <c r="AB298" s="487"/>
      <c r="AC298" s="487"/>
      <c r="AD298" s="487"/>
      <c r="AE298" s="487"/>
      <c r="AF298" s="494"/>
      <c r="AG298" s="487"/>
      <c r="AH298" s="487"/>
      <c r="AI298" s="487"/>
      <c r="AJ298" s="487"/>
      <c r="AK298" s="487"/>
      <c r="AL298" s="487"/>
      <c r="AM298" s="487"/>
      <c r="AN298" s="487"/>
      <c r="AO298" s="487"/>
    </row>
    <row r="299" spans="1:41" x14ac:dyDescent="0.2">
      <c r="A299" s="487"/>
      <c r="B299" s="487"/>
      <c r="E299" s="487"/>
      <c r="L299" s="487"/>
      <c r="M299" s="487"/>
      <c r="N299" s="487"/>
      <c r="O299" s="487"/>
      <c r="P299" s="487"/>
      <c r="Q299" s="494"/>
      <c r="S299" s="487"/>
      <c r="T299" s="777"/>
      <c r="U299" s="487"/>
      <c r="V299" s="494"/>
      <c r="W299" s="494"/>
      <c r="X299" s="487"/>
      <c r="Y299" s="487"/>
      <c r="Z299" s="487"/>
      <c r="AA299" s="487"/>
      <c r="AB299" s="487"/>
      <c r="AC299" s="487"/>
      <c r="AD299" s="487"/>
      <c r="AE299" s="487"/>
      <c r="AF299" s="494"/>
      <c r="AG299" s="487"/>
      <c r="AH299" s="487"/>
      <c r="AI299" s="487"/>
      <c r="AJ299" s="487"/>
      <c r="AK299" s="487"/>
      <c r="AL299" s="487"/>
      <c r="AM299" s="487"/>
      <c r="AN299" s="487"/>
      <c r="AO299" s="487"/>
    </row>
    <row r="300" spans="1:41" x14ac:dyDescent="0.2">
      <c r="A300" s="487"/>
      <c r="B300" s="487"/>
      <c r="E300" s="487"/>
      <c r="L300" s="487"/>
      <c r="M300" s="487"/>
      <c r="N300" s="487"/>
      <c r="O300" s="487"/>
      <c r="P300" s="487"/>
      <c r="Q300" s="494"/>
      <c r="S300" s="487"/>
      <c r="T300" s="777"/>
      <c r="U300" s="487"/>
      <c r="V300" s="494"/>
      <c r="W300" s="494"/>
      <c r="X300" s="487"/>
      <c r="Y300" s="487"/>
      <c r="Z300" s="487"/>
      <c r="AA300" s="487"/>
      <c r="AB300" s="487"/>
      <c r="AC300" s="487"/>
      <c r="AD300" s="487"/>
      <c r="AE300" s="487"/>
      <c r="AF300" s="494"/>
      <c r="AG300" s="487"/>
      <c r="AH300" s="487"/>
      <c r="AI300" s="487"/>
      <c r="AJ300" s="487"/>
      <c r="AK300" s="487"/>
      <c r="AL300" s="487"/>
      <c r="AM300" s="487"/>
      <c r="AN300" s="487"/>
      <c r="AO300" s="487"/>
    </row>
    <row r="301" spans="1:41" x14ac:dyDescent="0.2">
      <c r="A301" s="487"/>
      <c r="B301" s="487"/>
      <c r="E301" s="487"/>
      <c r="L301" s="487"/>
      <c r="M301" s="487"/>
      <c r="N301" s="487"/>
      <c r="O301" s="487"/>
      <c r="P301" s="487"/>
      <c r="Q301" s="494"/>
      <c r="S301" s="487"/>
      <c r="T301" s="777"/>
      <c r="U301" s="487"/>
      <c r="V301" s="494"/>
      <c r="W301" s="494"/>
      <c r="X301" s="487"/>
      <c r="Y301" s="487"/>
      <c r="Z301" s="487"/>
      <c r="AA301" s="487"/>
      <c r="AB301" s="487"/>
      <c r="AC301" s="487"/>
      <c r="AD301" s="487"/>
      <c r="AE301" s="487"/>
      <c r="AF301" s="494"/>
      <c r="AG301" s="487"/>
      <c r="AH301" s="487"/>
      <c r="AI301" s="487"/>
      <c r="AJ301" s="487"/>
      <c r="AK301" s="487"/>
      <c r="AL301" s="487"/>
      <c r="AM301" s="487"/>
      <c r="AN301" s="487"/>
      <c r="AO301" s="487"/>
    </row>
    <row r="302" spans="1:41" x14ac:dyDescent="0.2">
      <c r="A302" s="487"/>
      <c r="B302" s="487"/>
      <c r="E302" s="487"/>
      <c r="L302" s="487"/>
      <c r="M302" s="487"/>
      <c r="N302" s="487"/>
      <c r="O302" s="487"/>
      <c r="P302" s="487"/>
      <c r="Q302" s="494"/>
      <c r="S302" s="487"/>
      <c r="T302" s="777"/>
      <c r="U302" s="487"/>
      <c r="V302" s="494"/>
      <c r="W302" s="494"/>
      <c r="X302" s="487"/>
      <c r="Y302" s="487"/>
      <c r="Z302" s="487"/>
      <c r="AA302" s="487"/>
      <c r="AB302" s="487"/>
      <c r="AC302" s="487"/>
      <c r="AD302" s="487"/>
      <c r="AE302" s="487"/>
      <c r="AF302" s="494"/>
      <c r="AG302" s="487"/>
      <c r="AH302" s="487"/>
      <c r="AI302" s="487"/>
      <c r="AJ302" s="487"/>
      <c r="AK302" s="487"/>
      <c r="AL302" s="487"/>
      <c r="AM302" s="487"/>
      <c r="AN302" s="487"/>
      <c r="AO302" s="487"/>
    </row>
    <row r="303" spans="1:41" x14ac:dyDescent="0.2">
      <c r="A303" s="487"/>
      <c r="B303" s="487"/>
      <c r="E303" s="487"/>
      <c r="L303" s="487"/>
      <c r="M303" s="487"/>
      <c r="N303" s="487"/>
      <c r="O303" s="487"/>
      <c r="P303" s="487"/>
      <c r="Q303" s="494"/>
      <c r="S303" s="487"/>
      <c r="T303" s="777"/>
      <c r="U303" s="487"/>
      <c r="V303" s="494"/>
      <c r="W303" s="494"/>
      <c r="X303" s="487"/>
      <c r="Y303" s="487"/>
      <c r="Z303" s="487"/>
      <c r="AA303" s="487"/>
      <c r="AB303" s="487"/>
      <c r="AC303" s="487"/>
      <c r="AD303" s="487"/>
      <c r="AE303" s="487"/>
      <c r="AF303" s="494"/>
      <c r="AG303" s="487"/>
      <c r="AH303" s="487"/>
      <c r="AI303" s="487"/>
      <c r="AJ303" s="487"/>
      <c r="AK303" s="487"/>
      <c r="AL303" s="487"/>
      <c r="AM303" s="487"/>
      <c r="AN303" s="487"/>
      <c r="AO303" s="487"/>
    </row>
    <row r="304" spans="1:41" x14ac:dyDescent="0.2">
      <c r="A304" s="487"/>
      <c r="B304" s="487"/>
      <c r="E304" s="487"/>
      <c r="L304" s="487"/>
      <c r="M304" s="487"/>
      <c r="N304" s="487"/>
      <c r="O304" s="487"/>
      <c r="P304" s="487"/>
      <c r="Q304" s="494"/>
      <c r="S304" s="487"/>
      <c r="T304" s="777"/>
      <c r="U304" s="487"/>
      <c r="V304" s="494"/>
      <c r="W304" s="494"/>
      <c r="X304" s="487"/>
      <c r="Y304" s="487"/>
      <c r="Z304" s="487"/>
      <c r="AA304" s="487"/>
      <c r="AB304" s="487"/>
      <c r="AC304" s="487"/>
      <c r="AD304" s="487"/>
      <c r="AE304" s="487"/>
      <c r="AF304" s="494"/>
      <c r="AG304" s="487"/>
      <c r="AH304" s="487"/>
      <c r="AI304" s="487"/>
      <c r="AJ304" s="487"/>
      <c r="AK304" s="487"/>
      <c r="AL304" s="487"/>
      <c r="AM304" s="487"/>
      <c r="AN304" s="487"/>
      <c r="AO304" s="487"/>
    </row>
    <row r="305" spans="1:41" x14ac:dyDescent="0.2">
      <c r="A305" s="487"/>
      <c r="B305" s="487"/>
      <c r="E305" s="487"/>
      <c r="L305" s="487"/>
      <c r="M305" s="487"/>
      <c r="N305" s="487"/>
      <c r="O305" s="487"/>
      <c r="P305" s="487"/>
      <c r="Q305" s="494"/>
      <c r="S305" s="487"/>
      <c r="T305" s="777"/>
      <c r="U305" s="487"/>
      <c r="V305" s="494"/>
      <c r="W305" s="494"/>
      <c r="X305" s="487"/>
      <c r="Y305" s="487"/>
      <c r="Z305" s="487"/>
      <c r="AA305" s="487"/>
      <c r="AB305" s="487"/>
      <c r="AC305" s="487"/>
      <c r="AD305" s="487"/>
      <c r="AE305" s="487"/>
      <c r="AF305" s="494"/>
      <c r="AG305" s="487"/>
      <c r="AH305" s="487"/>
      <c r="AI305" s="487"/>
      <c r="AJ305" s="487"/>
      <c r="AK305" s="487"/>
      <c r="AL305" s="487"/>
      <c r="AM305" s="487"/>
      <c r="AN305" s="487"/>
      <c r="AO305" s="487"/>
    </row>
    <row r="306" spans="1:41" x14ac:dyDescent="0.2">
      <c r="A306" s="487"/>
      <c r="B306" s="487"/>
      <c r="E306" s="487"/>
      <c r="L306" s="487"/>
      <c r="M306" s="487"/>
      <c r="N306" s="487"/>
      <c r="O306" s="487"/>
      <c r="P306" s="487"/>
      <c r="Q306" s="494"/>
      <c r="S306" s="487"/>
      <c r="T306" s="777"/>
      <c r="U306" s="487"/>
      <c r="V306" s="494"/>
      <c r="W306" s="494"/>
      <c r="X306" s="487"/>
      <c r="Y306" s="487"/>
      <c r="Z306" s="487"/>
      <c r="AA306" s="487"/>
      <c r="AB306" s="487"/>
      <c r="AC306" s="487"/>
      <c r="AD306" s="487"/>
      <c r="AE306" s="487"/>
      <c r="AF306" s="494"/>
      <c r="AG306" s="487"/>
      <c r="AH306" s="487"/>
      <c r="AI306" s="487"/>
      <c r="AJ306" s="487"/>
      <c r="AK306" s="487"/>
      <c r="AL306" s="487"/>
      <c r="AM306" s="487"/>
      <c r="AN306" s="487"/>
      <c r="AO306" s="487"/>
    </row>
    <row r="307" spans="1:41" x14ac:dyDescent="0.2">
      <c r="A307" s="487"/>
      <c r="B307" s="487"/>
      <c r="E307" s="487"/>
      <c r="L307" s="487"/>
      <c r="M307" s="487"/>
      <c r="N307" s="487"/>
      <c r="O307" s="487"/>
      <c r="P307" s="487"/>
      <c r="Q307" s="494"/>
      <c r="S307" s="487"/>
      <c r="T307" s="777"/>
      <c r="U307" s="487"/>
      <c r="V307" s="494"/>
      <c r="W307" s="494"/>
      <c r="X307" s="487"/>
      <c r="Y307" s="487"/>
      <c r="Z307" s="487"/>
      <c r="AA307" s="487"/>
      <c r="AB307" s="487"/>
      <c r="AC307" s="487"/>
      <c r="AD307" s="487"/>
      <c r="AE307" s="487"/>
      <c r="AF307" s="494"/>
      <c r="AG307" s="487"/>
      <c r="AH307" s="487"/>
      <c r="AI307" s="487"/>
      <c r="AJ307" s="487"/>
      <c r="AK307" s="487"/>
      <c r="AL307" s="487"/>
      <c r="AM307" s="487"/>
      <c r="AN307" s="487"/>
      <c r="AO307" s="487"/>
    </row>
    <row r="308" spans="1:41" x14ac:dyDescent="0.2">
      <c r="A308" s="487"/>
      <c r="B308" s="487"/>
      <c r="E308" s="487"/>
      <c r="L308" s="487"/>
      <c r="M308" s="487"/>
      <c r="N308" s="487"/>
      <c r="O308" s="487"/>
      <c r="P308" s="487"/>
      <c r="Q308" s="494"/>
      <c r="S308" s="487"/>
      <c r="T308" s="777"/>
      <c r="U308" s="487"/>
      <c r="V308" s="494"/>
      <c r="W308" s="494"/>
      <c r="X308" s="487"/>
      <c r="Y308" s="487"/>
      <c r="Z308" s="487"/>
      <c r="AA308" s="487"/>
      <c r="AB308" s="487"/>
      <c r="AC308" s="487"/>
      <c r="AD308" s="487"/>
      <c r="AE308" s="487"/>
      <c r="AF308" s="494"/>
      <c r="AG308" s="487"/>
      <c r="AH308" s="487"/>
      <c r="AI308" s="487"/>
      <c r="AJ308" s="487"/>
      <c r="AK308" s="487"/>
      <c r="AL308" s="487"/>
      <c r="AM308" s="487"/>
      <c r="AN308" s="487"/>
      <c r="AO308" s="487"/>
    </row>
    <row r="309" spans="1:41" x14ac:dyDescent="0.2">
      <c r="A309" s="487"/>
      <c r="B309" s="487"/>
      <c r="E309" s="487"/>
      <c r="L309" s="487"/>
      <c r="M309" s="487"/>
      <c r="N309" s="487"/>
      <c r="O309" s="487"/>
      <c r="P309" s="487"/>
      <c r="Q309" s="494"/>
      <c r="S309" s="487"/>
      <c r="T309" s="777"/>
      <c r="U309" s="487"/>
      <c r="V309" s="494"/>
      <c r="W309" s="494"/>
      <c r="X309" s="487"/>
      <c r="Y309" s="487"/>
      <c r="Z309" s="487"/>
      <c r="AA309" s="487"/>
      <c r="AB309" s="487"/>
      <c r="AC309" s="487"/>
      <c r="AD309" s="487"/>
      <c r="AE309" s="487"/>
      <c r="AF309" s="494"/>
      <c r="AG309" s="487"/>
      <c r="AH309" s="487"/>
      <c r="AI309" s="487"/>
      <c r="AJ309" s="487"/>
      <c r="AK309" s="487"/>
      <c r="AL309" s="487"/>
      <c r="AM309" s="487"/>
      <c r="AN309" s="487"/>
      <c r="AO309" s="487"/>
    </row>
    <row r="310" spans="1:41" x14ac:dyDescent="0.2">
      <c r="A310" s="487"/>
      <c r="B310" s="487"/>
      <c r="E310" s="487"/>
      <c r="L310" s="487"/>
      <c r="M310" s="487"/>
      <c r="N310" s="487"/>
      <c r="O310" s="487"/>
      <c r="P310" s="487"/>
      <c r="Q310" s="494"/>
      <c r="S310" s="487"/>
      <c r="T310" s="777"/>
      <c r="U310" s="487"/>
      <c r="V310" s="494"/>
      <c r="W310" s="494"/>
      <c r="X310" s="487"/>
      <c r="Y310" s="487"/>
      <c r="Z310" s="487"/>
      <c r="AA310" s="487"/>
      <c r="AB310" s="487"/>
      <c r="AC310" s="487"/>
      <c r="AD310" s="487"/>
      <c r="AE310" s="487"/>
      <c r="AF310" s="494"/>
      <c r="AG310" s="487"/>
      <c r="AH310" s="487"/>
      <c r="AI310" s="487"/>
      <c r="AJ310" s="487"/>
      <c r="AK310" s="487"/>
      <c r="AL310" s="487"/>
      <c r="AM310" s="487"/>
      <c r="AN310" s="487"/>
      <c r="AO310" s="487"/>
    </row>
    <row r="311" spans="1:41" x14ac:dyDescent="0.2">
      <c r="A311" s="487"/>
      <c r="B311" s="487"/>
      <c r="E311" s="487"/>
      <c r="L311" s="487"/>
      <c r="M311" s="487"/>
      <c r="N311" s="487"/>
      <c r="O311" s="487"/>
      <c r="P311" s="487"/>
      <c r="Q311" s="494"/>
      <c r="S311" s="487"/>
      <c r="T311" s="777"/>
      <c r="U311" s="487"/>
      <c r="V311" s="494"/>
      <c r="W311" s="494"/>
      <c r="X311" s="487"/>
      <c r="Y311" s="487"/>
      <c r="Z311" s="487"/>
      <c r="AA311" s="487"/>
      <c r="AB311" s="487"/>
      <c r="AC311" s="487"/>
      <c r="AD311" s="487"/>
      <c r="AE311" s="487"/>
      <c r="AF311" s="494"/>
      <c r="AG311" s="487"/>
      <c r="AH311" s="487"/>
      <c r="AI311" s="487"/>
      <c r="AJ311" s="487"/>
      <c r="AK311" s="487"/>
      <c r="AL311" s="487"/>
      <c r="AM311" s="487"/>
      <c r="AN311" s="487"/>
      <c r="AO311" s="487"/>
    </row>
    <row r="312" spans="1:41" x14ac:dyDescent="0.2">
      <c r="A312" s="487"/>
      <c r="B312" s="487"/>
      <c r="E312" s="487"/>
      <c r="L312" s="487"/>
      <c r="M312" s="487"/>
      <c r="N312" s="487"/>
      <c r="O312" s="487"/>
      <c r="P312" s="487"/>
      <c r="Q312" s="494"/>
      <c r="S312" s="487"/>
      <c r="T312" s="777"/>
      <c r="U312" s="487"/>
      <c r="V312" s="494"/>
      <c r="W312" s="494"/>
      <c r="X312" s="487"/>
      <c r="Y312" s="487"/>
      <c r="Z312" s="487"/>
      <c r="AA312" s="487"/>
      <c r="AB312" s="487"/>
      <c r="AC312" s="487"/>
      <c r="AD312" s="487"/>
      <c r="AE312" s="487"/>
      <c r="AF312" s="494"/>
      <c r="AG312" s="487"/>
      <c r="AH312" s="487"/>
      <c r="AI312" s="487"/>
      <c r="AJ312" s="487"/>
      <c r="AK312" s="487"/>
      <c r="AL312" s="487"/>
      <c r="AM312" s="487"/>
      <c r="AN312" s="487"/>
      <c r="AO312" s="487"/>
    </row>
  </sheetData>
  <autoFilter ref="A14:AB219"/>
  <mergeCells count="12">
    <mergeCell ref="B153:G153"/>
    <mergeCell ref="X13:AB13"/>
    <mergeCell ref="B154:H154"/>
    <mergeCell ref="A1:G1"/>
    <mergeCell ref="A2:G2"/>
    <mergeCell ref="I13:M13"/>
    <mergeCell ref="A3:G3"/>
    <mergeCell ref="I12:R12"/>
    <mergeCell ref="S12:AB12"/>
    <mergeCell ref="N13:R13"/>
    <mergeCell ref="S13:W13"/>
    <mergeCell ref="B152:G152"/>
  </mergeCells>
  <printOptions horizontalCentered="1"/>
  <pageMargins left="0.74803149606299213" right="0.39370078740157483" top="0.74803149606299213" bottom="4.1338582677165361" header="0.51181102362204722" footer="3.5433070866141736"/>
  <pageSetup paperSize="9" scale="97" firstPageNumber="46" fitToHeight="42" orientation="portrait" blackAndWhite="1" useFirstPageNumber="1" r:id="rId1"/>
  <headerFooter alignWithMargins="0">
    <oddHeader xml:space="preserve">&amp;C   </oddHeader>
    <oddFooter>&amp;C&amp;"Times New Roman,Bold" &amp;P</oddFooter>
  </headerFooter>
  <rowBreaks count="4" manualBreakCount="4">
    <brk id="36" max="7" man="1"/>
    <brk id="70" max="7" man="1"/>
    <brk id="103" max="7" man="1"/>
    <brk id="125" max="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5" transitionEvaluation="1">
    <tabColor rgb="FF92D050"/>
  </sheetPr>
  <dimension ref="A1:AL65"/>
  <sheetViews>
    <sheetView view="pageBreakPreview" topLeftCell="A35" zoomScaleSheetLayoutView="100" workbookViewId="0">
      <selection activeCell="E17" sqref="E17:G42"/>
    </sheetView>
  </sheetViews>
  <sheetFormatPr defaultColWidth="11" defaultRowHeight="12.75" x14ac:dyDescent="0.2"/>
  <cols>
    <col min="1" max="1" width="6.42578125" style="332" customWidth="1"/>
    <col min="2" max="2" width="8.140625" style="106" customWidth="1"/>
    <col min="3" max="3" width="34.5703125" style="88" customWidth="1"/>
    <col min="4" max="4" width="10.28515625" style="103" customWidth="1"/>
    <col min="5" max="5" width="9.42578125" style="103" customWidth="1"/>
    <col min="6" max="6" width="10.85546875" style="88" customWidth="1"/>
    <col min="7" max="7" width="8.5703125" style="88" customWidth="1"/>
    <col min="8" max="8" width="3.5703125" style="93" customWidth="1"/>
    <col min="9" max="9" width="8.5703125" style="103" customWidth="1"/>
    <col min="10" max="10" width="8.42578125" style="103" customWidth="1"/>
    <col min="11" max="11" width="8.5703125" style="103" customWidth="1"/>
    <col min="12" max="12" width="9.140625" style="88" customWidth="1"/>
    <col min="13" max="13" width="11.42578125" style="103" customWidth="1"/>
    <col min="14" max="14" width="9.85546875" style="128" customWidth="1"/>
    <col min="15" max="15" width="9.42578125" style="108" customWidth="1"/>
    <col min="16" max="16" width="10.140625" style="108" customWidth="1"/>
    <col min="17" max="17" width="7.5703125" style="108" customWidth="1"/>
    <col min="18" max="18" width="13.7109375" style="108" customWidth="1"/>
    <col min="19" max="20" width="5.5703125" style="108" customWidth="1"/>
    <col min="21" max="21" width="15.140625" style="108" customWidth="1"/>
    <col min="22" max="22" width="7.85546875" style="108" customWidth="1"/>
    <col min="23" max="23" width="11" style="108" customWidth="1"/>
    <col min="24" max="27" width="5.5703125" style="108" customWidth="1"/>
    <col min="28" max="28" width="11.28515625" style="108" bestFit="1" customWidth="1"/>
    <col min="29" max="32" width="5.5703125" style="108" customWidth="1"/>
    <col min="33" max="33" width="11.28515625" style="108" bestFit="1" customWidth="1"/>
    <col min="34" max="38" width="11" style="108"/>
    <col min="39" max="16384" width="11" style="88"/>
  </cols>
  <sheetData>
    <row r="1" spans="1:38" ht="12.75" customHeight="1" x14ac:dyDescent="0.2">
      <c r="A1" s="2081" t="s">
        <v>33</v>
      </c>
      <c r="B1" s="2081"/>
      <c r="C1" s="2081"/>
      <c r="D1" s="2081"/>
      <c r="E1" s="2081"/>
      <c r="F1" s="2081"/>
      <c r="G1" s="2081"/>
      <c r="H1" s="185"/>
      <c r="I1" s="248"/>
      <c r="J1" s="248"/>
      <c r="K1" s="248"/>
      <c r="L1" s="248"/>
      <c r="M1" s="248"/>
      <c r="AH1" s="88"/>
      <c r="AI1" s="88"/>
      <c r="AJ1" s="88"/>
      <c r="AK1" s="88"/>
      <c r="AL1" s="88"/>
    </row>
    <row r="2" spans="1:38" x14ac:dyDescent="0.2">
      <c r="A2" s="2005" t="s">
        <v>34</v>
      </c>
      <c r="B2" s="2005"/>
      <c r="C2" s="2005"/>
      <c r="D2" s="2005"/>
      <c r="E2" s="2005"/>
      <c r="F2" s="2005"/>
      <c r="G2" s="2005"/>
      <c r="H2" s="1457"/>
      <c r="I2" s="1193"/>
      <c r="J2" s="1193"/>
      <c r="K2" s="1193"/>
      <c r="L2" s="1193"/>
      <c r="M2" s="1193"/>
      <c r="AH2" s="88"/>
      <c r="AI2" s="88"/>
      <c r="AJ2" s="88"/>
      <c r="AK2" s="88"/>
      <c r="AL2" s="88"/>
    </row>
    <row r="3" spans="1:38" ht="12" customHeight="1" x14ac:dyDescent="0.2">
      <c r="A3" s="1992" t="s">
        <v>590</v>
      </c>
      <c r="B3" s="1992"/>
      <c r="C3" s="1992"/>
      <c r="D3" s="1992"/>
      <c r="E3" s="1992"/>
      <c r="F3" s="1992"/>
      <c r="G3" s="1992"/>
      <c r="H3" s="1338"/>
      <c r="I3" s="120"/>
      <c r="J3" s="120"/>
      <c r="K3" s="120"/>
      <c r="L3" s="111"/>
      <c r="M3" s="120"/>
      <c r="AH3" s="88"/>
      <c r="AI3" s="88"/>
      <c r="AJ3" s="88"/>
      <c r="AK3" s="88"/>
      <c r="AL3" s="88"/>
    </row>
    <row r="4" spans="1:38" ht="9.6" customHeight="1" x14ac:dyDescent="0.25">
      <c r="A4" s="34"/>
      <c r="B4" s="1159"/>
      <c r="C4" s="1159"/>
      <c r="D4" s="1159"/>
      <c r="E4" s="1159"/>
      <c r="F4" s="1159"/>
      <c r="G4" s="1159"/>
      <c r="H4" s="1339"/>
      <c r="I4" s="120"/>
      <c r="J4" s="120"/>
      <c r="K4" s="120"/>
      <c r="L4" s="111"/>
      <c r="M4" s="120"/>
      <c r="AH4" s="88"/>
      <c r="AI4" s="88"/>
      <c r="AJ4" s="88"/>
      <c r="AK4" s="88"/>
      <c r="AL4" s="88"/>
    </row>
    <row r="5" spans="1:38" ht="13.9" customHeight="1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78"/>
      <c r="I5" s="120"/>
      <c r="J5" s="120"/>
      <c r="K5" s="120"/>
      <c r="L5" s="111"/>
      <c r="M5" s="120"/>
      <c r="AH5" s="88"/>
      <c r="AI5" s="88"/>
      <c r="AJ5" s="88"/>
      <c r="AK5" s="88"/>
      <c r="AL5" s="88"/>
    </row>
    <row r="6" spans="1:38" ht="13.9" customHeight="1" x14ac:dyDescent="0.2">
      <c r="A6" s="34"/>
      <c r="B6" s="38" t="s">
        <v>9</v>
      </c>
      <c r="C6" s="30" t="s">
        <v>10</v>
      </c>
      <c r="D6" s="39" t="s">
        <v>61</v>
      </c>
      <c r="E6" s="32">
        <v>125093</v>
      </c>
      <c r="F6" s="32">
        <v>37975</v>
      </c>
      <c r="G6" s="32">
        <f>SUM(E6:F6)</f>
        <v>163068</v>
      </c>
      <c r="H6" s="1340"/>
      <c r="I6" s="120"/>
      <c r="J6" s="120"/>
      <c r="K6" s="120"/>
      <c r="L6" s="111"/>
      <c r="M6" s="120"/>
      <c r="AH6" s="88"/>
      <c r="AI6" s="88"/>
      <c r="AJ6" s="88"/>
      <c r="AK6" s="88"/>
      <c r="AL6" s="88"/>
    </row>
    <row r="7" spans="1:38" ht="13.9" customHeight="1" x14ac:dyDescent="0.2">
      <c r="A7" s="34"/>
      <c r="B7" s="38" t="s">
        <v>11</v>
      </c>
      <c r="C7" s="40" t="s">
        <v>12</v>
      </c>
      <c r="D7" s="41"/>
      <c r="E7" s="33"/>
      <c r="F7" s="33"/>
      <c r="G7" s="33"/>
      <c r="H7" s="78"/>
      <c r="I7" s="120"/>
      <c r="J7" s="120"/>
      <c r="K7" s="120"/>
      <c r="L7" s="111"/>
      <c r="M7" s="120"/>
      <c r="AH7" s="88"/>
      <c r="AI7" s="88"/>
      <c r="AJ7" s="88"/>
      <c r="AK7" s="88"/>
      <c r="AL7" s="88"/>
    </row>
    <row r="8" spans="1:38" ht="13.9" customHeight="1" x14ac:dyDescent="0.2">
      <c r="A8" s="34"/>
      <c r="B8" s="38"/>
      <c r="C8" s="40" t="s">
        <v>118</v>
      </c>
      <c r="D8" s="41" t="s">
        <v>61</v>
      </c>
      <c r="E8" s="33">
        <f>G23</f>
        <v>67</v>
      </c>
      <c r="F8" s="1239">
        <f>G40</f>
        <v>36064</v>
      </c>
      <c r="G8" s="33">
        <f>SUM(E8:F8)</f>
        <v>36131</v>
      </c>
      <c r="H8" s="78"/>
      <c r="I8" s="120"/>
      <c r="J8" s="120"/>
      <c r="K8" s="120"/>
      <c r="L8" s="111"/>
      <c r="M8" s="120"/>
      <c r="AH8" s="88"/>
      <c r="AI8" s="88"/>
      <c r="AJ8" s="88"/>
      <c r="AK8" s="88"/>
      <c r="AL8" s="88"/>
    </row>
    <row r="9" spans="1:38" ht="13.9" customHeight="1" x14ac:dyDescent="0.2">
      <c r="A9" s="34"/>
      <c r="B9" s="42" t="s">
        <v>60</v>
      </c>
      <c r="C9" s="30" t="s">
        <v>26</v>
      </c>
      <c r="D9" s="43" t="s">
        <v>61</v>
      </c>
      <c r="E9" s="44">
        <f>SUM(E6:E8)</f>
        <v>125160</v>
      </c>
      <c r="F9" s="44">
        <f>SUM(F6:F8)</f>
        <v>74039</v>
      </c>
      <c r="G9" s="44">
        <f>SUM(E9:F9)</f>
        <v>199199</v>
      </c>
      <c r="H9" s="1340"/>
      <c r="I9" s="120"/>
      <c r="J9" s="120"/>
      <c r="K9" s="120"/>
      <c r="L9" s="120"/>
      <c r="M9" s="120"/>
      <c r="AH9" s="88"/>
      <c r="AI9" s="88"/>
      <c r="AJ9" s="88"/>
      <c r="AK9" s="88"/>
      <c r="AL9" s="88"/>
    </row>
    <row r="10" spans="1:38" ht="13.9" customHeight="1" x14ac:dyDescent="0.2">
      <c r="A10" s="34"/>
      <c r="B10" s="38"/>
      <c r="C10" s="30"/>
      <c r="D10" s="31"/>
      <c r="E10" s="31"/>
      <c r="F10" s="39"/>
      <c r="G10" s="31"/>
      <c r="H10" s="1340"/>
      <c r="I10" s="120"/>
      <c r="J10" s="120"/>
      <c r="K10" s="120"/>
      <c r="L10" s="120"/>
      <c r="M10" s="120"/>
      <c r="AH10" s="88"/>
      <c r="AI10" s="88"/>
      <c r="AJ10" s="88"/>
      <c r="AK10" s="88"/>
      <c r="AL10" s="88"/>
    </row>
    <row r="11" spans="1:38" ht="13.9" customHeight="1" x14ac:dyDescent="0.2">
      <c r="A11" s="34"/>
      <c r="B11" s="38" t="s">
        <v>27</v>
      </c>
      <c r="C11" s="30" t="s">
        <v>28</v>
      </c>
      <c r="D11" s="30"/>
      <c r="E11" s="30"/>
      <c r="F11" s="45"/>
      <c r="G11" s="30"/>
      <c r="H11" s="42"/>
      <c r="I11" s="120"/>
      <c r="J11" s="120"/>
      <c r="K11" s="120"/>
      <c r="L11" s="120"/>
      <c r="M11" s="120"/>
      <c r="AH11" s="88"/>
      <c r="AI11" s="88"/>
      <c r="AJ11" s="88"/>
      <c r="AK11" s="88"/>
      <c r="AL11" s="88"/>
    </row>
    <row r="12" spans="1:38" s="1" customFormat="1" x14ac:dyDescent="0.2">
      <c r="A12" s="32"/>
      <c r="B12" s="1162"/>
      <c r="C12" s="1162"/>
      <c r="D12" s="1162"/>
      <c r="E12" s="1162"/>
      <c r="F12" s="1162"/>
      <c r="G12" s="1162"/>
      <c r="H12" s="1341"/>
      <c r="I12" s="1995"/>
      <c r="J12" s="1995"/>
      <c r="K12" s="1995"/>
      <c r="L12" s="1995"/>
      <c r="M12" s="2011"/>
      <c r="N12" s="1995"/>
      <c r="O12" s="1995"/>
      <c r="P12" s="1995"/>
      <c r="Q12" s="1995"/>
      <c r="R12" s="1995"/>
      <c r="S12" s="1995"/>
      <c r="T12" s="1995"/>
      <c r="U12" s="1995"/>
      <c r="V12" s="1995"/>
      <c r="W12" s="1995"/>
      <c r="X12" s="1996"/>
      <c r="Y12" s="1996"/>
      <c r="Z12" s="1996"/>
      <c r="AA12" s="1996"/>
      <c r="AB12" s="1996"/>
    </row>
    <row r="13" spans="1:38" s="1" customFormat="1" ht="13.5" thickBot="1" x14ac:dyDescent="0.25">
      <c r="A13" s="46"/>
      <c r="B13" s="1171"/>
      <c r="C13" s="1171"/>
      <c r="D13" s="1171"/>
      <c r="E13" s="1171"/>
      <c r="F13" s="1171"/>
      <c r="G13" s="1171" t="s">
        <v>112</v>
      </c>
      <c r="H13" s="1341"/>
      <c r="I13" s="1997"/>
      <c r="J13" s="1997"/>
      <c r="K13" s="1997"/>
      <c r="L13" s="1997"/>
      <c r="M13" s="2009"/>
      <c r="N13" s="1997"/>
      <c r="O13" s="1997"/>
      <c r="P13" s="1997"/>
      <c r="Q13" s="1997"/>
      <c r="R13" s="1997"/>
      <c r="S13" s="1997"/>
      <c r="T13" s="1997"/>
      <c r="U13" s="1997"/>
      <c r="V13" s="1997"/>
      <c r="W13" s="1997"/>
      <c r="X13" s="1991"/>
      <c r="Y13" s="1991"/>
      <c r="Z13" s="1991"/>
      <c r="AA13" s="1991"/>
      <c r="AB13" s="1991"/>
    </row>
    <row r="14" spans="1:38" s="1" customFormat="1" ht="14.25" thickTop="1" thickBot="1" x14ac:dyDescent="0.25">
      <c r="A14" s="46"/>
      <c r="B14" s="370"/>
      <c r="C14" s="370" t="s">
        <v>29</v>
      </c>
      <c r="D14" s="370"/>
      <c r="E14" s="370" t="s">
        <v>62</v>
      </c>
      <c r="F14" s="370" t="s">
        <v>123</v>
      </c>
      <c r="G14" s="47" t="s">
        <v>121</v>
      </c>
      <c r="H14" s="78"/>
      <c r="I14" s="114"/>
      <c r="J14" s="114"/>
      <c r="K14" s="114"/>
      <c r="L14" s="114"/>
      <c r="M14" s="115"/>
      <c r="N14" s="114"/>
      <c r="O14" s="114"/>
      <c r="P14" s="114"/>
      <c r="Q14" s="114"/>
      <c r="R14" s="115"/>
      <c r="S14" s="114"/>
      <c r="T14" s="114"/>
      <c r="U14" s="114"/>
      <c r="V14" s="114"/>
      <c r="W14" s="115"/>
      <c r="X14" s="116"/>
      <c r="Y14" s="116"/>
      <c r="Z14" s="116"/>
      <c r="AA14" s="116"/>
      <c r="AB14" s="322"/>
    </row>
    <row r="15" spans="1:38" ht="15" customHeight="1" thickTop="1" x14ac:dyDescent="0.2">
      <c r="C15" s="1709" t="s">
        <v>63</v>
      </c>
      <c r="D15" s="182"/>
      <c r="E15" s="182"/>
      <c r="F15" s="182"/>
      <c r="G15" s="182"/>
      <c r="H15" s="198"/>
      <c r="I15" s="128"/>
      <c r="J15" s="108"/>
      <c r="K15" s="108"/>
      <c r="L15" s="108"/>
      <c r="M15" s="108"/>
      <c r="N15" s="108"/>
      <c r="AH15" s="88"/>
      <c r="AI15" s="88"/>
      <c r="AJ15" s="88"/>
      <c r="AK15" s="88"/>
      <c r="AL15" s="88"/>
    </row>
    <row r="16" spans="1:38" ht="15" customHeight="1" x14ac:dyDescent="0.2">
      <c r="A16" s="332" t="s">
        <v>64</v>
      </c>
      <c r="B16" s="216">
        <v>2204</v>
      </c>
      <c r="C16" s="132" t="s">
        <v>102</v>
      </c>
      <c r="F16" s="103"/>
      <c r="G16" s="103"/>
      <c r="H16" s="364"/>
      <c r="I16" s="128"/>
      <c r="J16" s="108"/>
      <c r="K16" s="108"/>
      <c r="L16" s="108"/>
      <c r="M16" s="108"/>
      <c r="N16" s="108"/>
      <c r="AH16" s="88"/>
      <c r="AI16" s="88"/>
      <c r="AJ16" s="88"/>
      <c r="AK16" s="88"/>
      <c r="AL16" s="88"/>
    </row>
    <row r="17" spans="1:38" ht="15" customHeight="1" x14ac:dyDescent="0.2">
      <c r="A17" s="334"/>
      <c r="B17" s="119">
        <v>0.104</v>
      </c>
      <c r="C17" s="98" t="s">
        <v>204</v>
      </c>
      <c r="D17" s="113"/>
      <c r="E17" s="113"/>
      <c r="F17" s="113"/>
      <c r="G17" s="113"/>
      <c r="H17" s="364"/>
      <c r="I17" s="880"/>
      <c r="J17" s="644"/>
      <c r="K17" s="644"/>
      <c r="L17" s="644"/>
      <c r="M17" s="644"/>
      <c r="N17" s="644"/>
      <c r="O17" s="644"/>
      <c r="P17" s="644"/>
      <c r="Q17" s="644"/>
      <c r="R17" s="644"/>
      <c r="S17" s="644"/>
      <c r="T17" s="644"/>
      <c r="U17" s="644"/>
      <c r="V17" s="644"/>
      <c r="W17" s="644"/>
      <c r="X17" s="644"/>
      <c r="Y17" s="644"/>
      <c r="Z17" s="644"/>
      <c r="AH17" s="88"/>
      <c r="AI17" s="88"/>
      <c r="AJ17" s="88"/>
      <c r="AK17" s="88"/>
      <c r="AL17" s="88"/>
    </row>
    <row r="18" spans="1:38" ht="15" customHeight="1" x14ac:dyDescent="0.2">
      <c r="B18" s="257">
        <v>65</v>
      </c>
      <c r="C18" s="133" t="s">
        <v>205</v>
      </c>
      <c r="D18" s="113"/>
      <c r="E18" s="113"/>
      <c r="F18" s="113"/>
      <c r="G18" s="113"/>
      <c r="H18" s="364"/>
      <c r="I18" s="880"/>
      <c r="J18" s="644"/>
      <c r="K18" s="644"/>
      <c r="L18" s="644"/>
      <c r="M18" s="644"/>
      <c r="N18" s="644"/>
      <c r="O18" s="644"/>
      <c r="P18" s="644"/>
      <c r="Q18" s="644"/>
      <c r="R18" s="644"/>
      <c r="S18" s="644"/>
      <c r="T18" s="644"/>
      <c r="U18" s="644"/>
      <c r="V18" s="644"/>
      <c r="W18" s="644"/>
      <c r="X18" s="644"/>
      <c r="Y18" s="644"/>
      <c r="Z18" s="644"/>
      <c r="AH18" s="88"/>
      <c r="AI18" s="88"/>
      <c r="AJ18" s="88"/>
      <c r="AK18" s="88"/>
      <c r="AL18" s="88"/>
    </row>
    <row r="19" spans="1:38" ht="28.9" customHeight="1" x14ac:dyDescent="0.2">
      <c r="B19" s="217" t="s">
        <v>221</v>
      </c>
      <c r="C19" s="259" t="s">
        <v>512</v>
      </c>
      <c r="D19" s="389"/>
      <c r="E19" s="523">
        <v>67</v>
      </c>
      <c r="F19" s="1336">
        <v>0</v>
      </c>
      <c r="G19" s="380">
        <f t="shared" ref="G19" si="0">SUM(E19:F19)</f>
        <v>67</v>
      </c>
      <c r="H19" s="1257" t="s">
        <v>620</v>
      </c>
      <c r="I19" s="880"/>
      <c r="J19" s="644"/>
      <c r="K19" s="979"/>
      <c r="L19" s="644"/>
      <c r="M19" s="644"/>
      <c r="N19" s="644"/>
      <c r="O19" s="644"/>
      <c r="P19" s="644"/>
      <c r="Q19" s="644"/>
      <c r="R19" s="644"/>
      <c r="S19" s="644"/>
      <c r="T19" s="644"/>
      <c r="U19" s="644"/>
      <c r="V19" s="644"/>
      <c r="W19" s="644"/>
      <c r="X19" s="644"/>
      <c r="Y19" s="644"/>
      <c r="Z19" s="644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</row>
    <row r="20" spans="1:38" ht="15" customHeight="1" x14ac:dyDescent="0.2">
      <c r="A20" s="334" t="s">
        <v>60</v>
      </c>
      <c r="B20" s="258">
        <v>65</v>
      </c>
      <c r="C20" s="335" t="s">
        <v>205</v>
      </c>
      <c r="D20" s="382"/>
      <c r="E20" s="386">
        <f>SUM(E19:E19)</f>
        <v>67</v>
      </c>
      <c r="F20" s="1365">
        <f>SUM(F19:F19)</f>
        <v>0</v>
      </c>
      <c r="G20" s="386">
        <f>SUM(G19:G19)</f>
        <v>67</v>
      </c>
      <c r="H20" s="1275"/>
      <c r="I20" s="880"/>
      <c r="J20" s="644"/>
      <c r="K20" s="644"/>
      <c r="L20" s="644"/>
      <c r="M20" s="644"/>
      <c r="N20" s="644"/>
      <c r="O20" s="644"/>
      <c r="P20" s="644"/>
      <c r="Q20" s="644"/>
      <c r="R20" s="644"/>
      <c r="S20" s="644"/>
      <c r="T20" s="644"/>
      <c r="U20" s="644"/>
      <c r="V20" s="644"/>
      <c r="W20" s="644"/>
      <c r="X20" s="644"/>
      <c r="Y20" s="644"/>
      <c r="Z20" s="644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</row>
    <row r="21" spans="1:38" ht="15" customHeight="1" x14ac:dyDescent="0.2">
      <c r="A21" s="334" t="s">
        <v>60</v>
      </c>
      <c r="B21" s="119">
        <v>0.104</v>
      </c>
      <c r="C21" s="98" t="s">
        <v>204</v>
      </c>
      <c r="D21" s="382"/>
      <c r="E21" s="386">
        <f>E20</f>
        <v>67</v>
      </c>
      <c r="F21" s="1365">
        <f t="shared" ref="F21:G22" si="1">F20</f>
        <v>0</v>
      </c>
      <c r="G21" s="386">
        <f t="shared" si="1"/>
        <v>67</v>
      </c>
      <c r="H21" s="1275"/>
      <c r="I21" s="880"/>
      <c r="J21" s="644"/>
      <c r="K21" s="644"/>
      <c r="L21" s="644"/>
      <c r="M21" s="644"/>
      <c r="N21" s="644"/>
      <c r="O21" s="644"/>
      <c r="P21" s="644"/>
      <c r="Q21" s="644"/>
      <c r="R21" s="644"/>
      <c r="S21" s="644"/>
      <c r="T21" s="644"/>
      <c r="U21" s="644"/>
      <c r="V21" s="644"/>
      <c r="W21" s="644"/>
      <c r="X21" s="644"/>
      <c r="Y21" s="644"/>
      <c r="Z21" s="644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</row>
    <row r="22" spans="1:38" ht="15" customHeight="1" x14ac:dyDescent="0.2">
      <c r="A22" s="100" t="s">
        <v>60</v>
      </c>
      <c r="B22" s="112">
        <v>2204</v>
      </c>
      <c r="C22" s="105" t="s">
        <v>102</v>
      </c>
      <c r="D22" s="191"/>
      <c r="E22" s="386">
        <f>E21</f>
        <v>67</v>
      </c>
      <c r="F22" s="1365">
        <f t="shared" si="1"/>
        <v>0</v>
      </c>
      <c r="G22" s="386">
        <f t="shared" si="1"/>
        <v>67</v>
      </c>
      <c r="H22" s="94"/>
      <c r="I22" s="880"/>
      <c r="J22" s="644"/>
      <c r="K22" s="644"/>
      <c r="L22" s="644"/>
      <c r="M22" s="644"/>
      <c r="N22" s="644"/>
      <c r="O22" s="644"/>
      <c r="P22" s="644"/>
      <c r="Q22" s="644"/>
      <c r="R22" s="644"/>
      <c r="S22" s="644"/>
      <c r="T22" s="644"/>
      <c r="U22" s="644"/>
      <c r="V22" s="644"/>
      <c r="W22" s="644"/>
      <c r="X22" s="644"/>
      <c r="Y22" s="644"/>
      <c r="Z22" s="644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</row>
    <row r="23" spans="1:38" ht="15" customHeight="1" x14ac:dyDescent="0.2">
      <c r="A23" s="109" t="s">
        <v>60</v>
      </c>
      <c r="B23" s="197"/>
      <c r="C23" s="110" t="s">
        <v>63</v>
      </c>
      <c r="D23" s="135"/>
      <c r="E23" s="383">
        <f t="shared" ref="E23" si="2">E22</f>
        <v>67</v>
      </c>
      <c r="F23" s="1259">
        <f t="shared" ref="F23:G23" si="3">F22</f>
        <v>0</v>
      </c>
      <c r="G23" s="383">
        <f t="shared" si="3"/>
        <v>67</v>
      </c>
      <c r="H23" s="94"/>
      <c r="I23" s="880"/>
      <c r="J23" s="644"/>
      <c r="K23" s="644"/>
      <c r="L23" s="644"/>
      <c r="M23" s="644"/>
      <c r="N23" s="644"/>
      <c r="O23" s="644"/>
      <c r="P23" s="644"/>
      <c r="Q23" s="644"/>
      <c r="R23" s="644"/>
      <c r="S23" s="644"/>
      <c r="T23" s="644"/>
      <c r="U23" s="644"/>
      <c r="V23" s="644"/>
      <c r="W23" s="644"/>
      <c r="X23" s="644"/>
      <c r="Y23" s="644"/>
      <c r="Z23" s="644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</row>
    <row r="24" spans="1:38" ht="12" customHeight="1" x14ac:dyDescent="0.2">
      <c r="A24" s="1638"/>
      <c r="B24" s="97"/>
      <c r="C24" s="98"/>
      <c r="D24" s="95"/>
      <c r="E24" s="380"/>
      <c r="F24" s="1334"/>
      <c r="G24" s="380"/>
      <c r="H24" s="94"/>
      <c r="I24" s="880"/>
      <c r="J24" s="644"/>
      <c r="K24" s="644"/>
      <c r="L24" s="644"/>
      <c r="M24" s="644"/>
      <c r="N24" s="644"/>
      <c r="O24" s="644"/>
      <c r="P24" s="644"/>
      <c r="Q24" s="644"/>
      <c r="R24" s="644"/>
      <c r="S24" s="644"/>
      <c r="T24" s="644"/>
      <c r="U24" s="644"/>
      <c r="V24" s="644"/>
      <c r="W24" s="644"/>
      <c r="X24" s="644"/>
      <c r="Y24" s="644"/>
      <c r="Z24" s="644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</row>
    <row r="25" spans="1:38" ht="15" customHeight="1" x14ac:dyDescent="0.2">
      <c r="C25" s="260" t="s">
        <v>15</v>
      </c>
      <c r="D25" s="113"/>
      <c r="E25" s="113"/>
      <c r="F25" s="1458"/>
      <c r="G25" s="113"/>
      <c r="H25" s="364"/>
      <c r="I25" s="880"/>
      <c r="J25" s="644"/>
      <c r="K25" s="644"/>
      <c r="L25" s="644"/>
      <c r="M25" s="644"/>
      <c r="N25" s="644"/>
      <c r="O25" s="644"/>
      <c r="P25" s="644"/>
      <c r="Q25" s="644"/>
      <c r="R25" s="644"/>
      <c r="S25" s="644"/>
      <c r="T25" s="644"/>
      <c r="U25" s="644"/>
      <c r="V25" s="644"/>
      <c r="W25" s="644"/>
      <c r="X25" s="644"/>
      <c r="Y25" s="644"/>
      <c r="Z25" s="644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</row>
    <row r="26" spans="1:38" ht="27" customHeight="1" x14ac:dyDescent="0.2">
      <c r="A26" s="1374" t="s">
        <v>64</v>
      </c>
      <c r="B26" s="193">
        <v>4202</v>
      </c>
      <c r="C26" s="165" t="s">
        <v>206</v>
      </c>
      <c r="D26" s="261"/>
      <c r="E26" s="250"/>
      <c r="F26" s="1458"/>
      <c r="G26" s="250"/>
      <c r="H26" s="1370"/>
      <c r="I26" s="880"/>
      <c r="J26" s="644"/>
      <c r="K26" s="644"/>
      <c r="L26" s="644"/>
      <c r="M26" s="644"/>
      <c r="N26" s="644"/>
      <c r="O26" s="644"/>
      <c r="P26" s="644"/>
      <c r="Q26" s="644"/>
      <c r="R26" s="644"/>
      <c r="S26" s="644"/>
      <c r="T26" s="644"/>
      <c r="U26" s="644"/>
      <c r="V26" s="644"/>
      <c r="W26" s="644"/>
      <c r="X26" s="644"/>
      <c r="Y26" s="644"/>
      <c r="Z26" s="644"/>
      <c r="AH26" s="88"/>
      <c r="AI26" s="88"/>
      <c r="AJ26" s="88"/>
      <c r="AK26" s="88"/>
      <c r="AL26" s="88"/>
    </row>
    <row r="27" spans="1:38" ht="15" customHeight="1" x14ac:dyDescent="0.2">
      <c r="A27" s="221"/>
      <c r="B27" s="195">
        <v>3</v>
      </c>
      <c r="C27" s="166" t="s">
        <v>207</v>
      </c>
      <c r="D27" s="261"/>
      <c r="E27" s="250"/>
      <c r="F27" s="1458"/>
      <c r="G27" s="250"/>
      <c r="H27" s="1370"/>
      <c r="I27" s="880"/>
      <c r="J27" s="644"/>
      <c r="K27" s="644"/>
      <c r="L27" s="644"/>
      <c r="M27" s="644"/>
      <c r="N27" s="644"/>
      <c r="O27" s="644"/>
      <c r="P27" s="644"/>
      <c r="Q27" s="644"/>
      <c r="R27" s="644"/>
      <c r="S27" s="644"/>
      <c r="T27" s="644"/>
      <c r="U27" s="644"/>
      <c r="V27" s="644"/>
      <c r="W27" s="644"/>
      <c r="X27" s="644"/>
      <c r="Y27" s="644"/>
      <c r="Z27" s="644"/>
      <c r="AH27" s="88"/>
      <c r="AI27" s="88"/>
      <c r="AJ27" s="88"/>
      <c r="AK27" s="88"/>
      <c r="AL27" s="88"/>
    </row>
    <row r="28" spans="1:38" ht="15" customHeight="1" x14ac:dyDescent="0.2">
      <c r="A28" s="221"/>
      <c r="B28" s="119">
        <v>3.1019999999999999</v>
      </c>
      <c r="C28" s="165" t="s">
        <v>208</v>
      </c>
      <c r="D28" s="261"/>
      <c r="E28" s="261"/>
      <c r="F28" s="1459"/>
      <c r="G28" s="261"/>
      <c r="H28" s="1369"/>
      <c r="I28" s="880"/>
      <c r="J28" s="644"/>
      <c r="K28" s="644"/>
      <c r="L28" s="644"/>
      <c r="M28" s="644"/>
      <c r="N28" s="644"/>
      <c r="O28" s="644"/>
      <c r="P28" s="644"/>
      <c r="Q28" s="644"/>
      <c r="R28" s="644"/>
      <c r="S28" s="644"/>
      <c r="T28" s="644"/>
      <c r="U28" s="644"/>
      <c r="V28" s="644"/>
      <c r="W28" s="644"/>
      <c r="X28" s="644"/>
      <c r="Y28" s="644"/>
      <c r="Z28" s="644"/>
      <c r="AH28" s="88"/>
      <c r="AI28" s="88"/>
      <c r="AJ28" s="88"/>
      <c r="AK28" s="88"/>
      <c r="AL28" s="88"/>
    </row>
    <row r="29" spans="1:38" s="80" customFormat="1" x14ac:dyDescent="0.2">
      <c r="A29" s="221"/>
      <c r="B29" s="258">
        <v>61</v>
      </c>
      <c r="C29" s="259" t="s">
        <v>209</v>
      </c>
      <c r="D29" s="261"/>
      <c r="E29" s="261"/>
      <c r="F29" s="1459"/>
      <c r="G29" s="261"/>
      <c r="H29" s="1369"/>
      <c r="I29" s="359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129"/>
      <c r="AB29" s="129"/>
      <c r="AC29" s="129"/>
      <c r="AD29" s="129"/>
      <c r="AE29" s="129"/>
      <c r="AF29" s="129"/>
      <c r="AG29" s="129"/>
    </row>
    <row r="30" spans="1:38" s="973" customFormat="1" ht="38.25" x14ac:dyDescent="0.2">
      <c r="A30" s="978"/>
      <c r="B30" s="210" t="s">
        <v>513</v>
      </c>
      <c r="C30" s="977" t="s">
        <v>514</v>
      </c>
      <c r="D30" s="382"/>
      <c r="E30" s="380">
        <v>582</v>
      </c>
      <c r="F30" s="1334">
        <v>0</v>
      </c>
      <c r="G30" s="380">
        <f t="shared" ref="G30:G35" si="4">SUM(E30:F30)</f>
        <v>582</v>
      </c>
      <c r="H30" s="1275" t="s">
        <v>622</v>
      </c>
      <c r="I30" s="889"/>
      <c r="J30" s="975"/>
      <c r="K30" s="887"/>
      <c r="L30" s="1958"/>
      <c r="M30" s="974"/>
      <c r="N30" s="644"/>
      <c r="O30" s="644"/>
      <c r="P30" s="644"/>
      <c r="Q30" s="972"/>
      <c r="R30" s="644"/>
      <c r="S30" s="890"/>
      <c r="T30" s="890"/>
      <c r="U30" s="890"/>
      <c r="V30" s="890"/>
      <c r="W30" s="890"/>
      <c r="X30" s="890"/>
      <c r="Y30" s="974"/>
      <c r="Z30" s="974"/>
    </row>
    <row r="31" spans="1:38" s="80" customFormat="1" ht="28.15" customHeight="1" x14ac:dyDescent="0.2">
      <c r="A31" s="90"/>
      <c r="B31" s="210" t="s">
        <v>515</v>
      </c>
      <c r="C31" s="8" t="s">
        <v>746</v>
      </c>
      <c r="D31" s="382"/>
      <c r="E31" s="380">
        <v>12663</v>
      </c>
      <c r="F31" s="1336">
        <v>0</v>
      </c>
      <c r="G31" s="380">
        <f t="shared" si="4"/>
        <v>12663</v>
      </c>
      <c r="H31" s="1275" t="s">
        <v>622</v>
      </c>
      <c r="I31" s="886"/>
      <c r="J31" s="883"/>
      <c r="K31" s="361"/>
      <c r="L31" s="1959"/>
      <c r="M31" s="265"/>
      <c r="N31" s="644"/>
      <c r="O31" s="644"/>
      <c r="P31" s="644"/>
      <c r="Q31" s="972"/>
      <c r="R31" s="644"/>
      <c r="S31" s="644"/>
      <c r="T31" s="644"/>
      <c r="U31" s="644"/>
      <c r="V31" s="644"/>
      <c r="W31" s="644"/>
      <c r="X31" s="644"/>
      <c r="Y31" s="265"/>
      <c r="Z31" s="265"/>
      <c r="AA31" s="129"/>
      <c r="AB31" s="129"/>
      <c r="AC31" s="129"/>
      <c r="AD31" s="129"/>
      <c r="AE31" s="129"/>
      <c r="AF31" s="129"/>
      <c r="AG31" s="129"/>
    </row>
    <row r="32" spans="1:38" s="80" customFormat="1" ht="15" customHeight="1" x14ac:dyDescent="0.2">
      <c r="A32" s="1739"/>
      <c r="B32" s="1806" t="s">
        <v>210</v>
      </c>
      <c r="C32" s="1807" t="s">
        <v>745</v>
      </c>
      <c r="D32" s="385"/>
      <c r="E32" s="386">
        <v>767</v>
      </c>
      <c r="F32" s="1365">
        <v>0</v>
      </c>
      <c r="G32" s="386">
        <f t="shared" si="4"/>
        <v>767</v>
      </c>
      <c r="H32" s="1275" t="s">
        <v>622</v>
      </c>
      <c r="I32" s="886"/>
      <c r="J32" s="883"/>
      <c r="K32" s="644"/>
      <c r="L32" s="1959"/>
      <c r="M32" s="644"/>
      <c r="N32" s="644"/>
      <c r="O32" s="644"/>
      <c r="P32" s="644"/>
      <c r="Q32" s="972"/>
      <c r="R32" s="644"/>
      <c r="S32" s="265"/>
      <c r="T32" s="265"/>
      <c r="U32" s="265"/>
      <c r="V32" s="265"/>
      <c r="W32" s="265"/>
      <c r="X32" s="265"/>
      <c r="Y32" s="265"/>
      <c r="Z32" s="265"/>
      <c r="AA32" s="129"/>
      <c r="AB32" s="129"/>
      <c r="AC32" s="129"/>
      <c r="AD32" s="129"/>
      <c r="AE32" s="129"/>
      <c r="AF32" s="129"/>
      <c r="AG32" s="129"/>
    </row>
    <row r="33" spans="1:33" s="80" customFormat="1" ht="54.6" customHeight="1" x14ac:dyDescent="0.2">
      <c r="A33" s="90"/>
      <c r="B33" s="210" t="s">
        <v>516</v>
      </c>
      <c r="C33" s="8" t="s">
        <v>517</v>
      </c>
      <c r="D33" s="382"/>
      <c r="E33" s="380">
        <v>14138</v>
      </c>
      <c r="F33" s="1334">
        <v>0</v>
      </c>
      <c r="G33" s="380">
        <f t="shared" si="4"/>
        <v>14138</v>
      </c>
      <c r="H33" s="1257" t="s">
        <v>702</v>
      </c>
      <c r="I33" s="880"/>
      <c r="J33" s="644"/>
      <c r="K33" s="644"/>
      <c r="L33" s="265"/>
      <c r="M33" s="644"/>
      <c r="N33" s="644"/>
      <c r="O33" s="644"/>
      <c r="P33" s="644"/>
      <c r="Q33" s="971"/>
      <c r="R33" s="644"/>
      <c r="S33" s="265"/>
      <c r="T33" s="265"/>
      <c r="U33" s="265"/>
      <c r="V33" s="265"/>
      <c r="W33" s="265"/>
      <c r="X33" s="265"/>
      <c r="Y33" s="265"/>
      <c r="Z33" s="265"/>
      <c r="AA33" s="129"/>
      <c r="AB33" s="129"/>
      <c r="AC33" s="129"/>
      <c r="AD33" s="129"/>
      <c r="AE33" s="129"/>
      <c r="AF33" s="129"/>
      <c r="AG33" s="129"/>
    </row>
    <row r="34" spans="1:33" s="80" customFormat="1" ht="42.6" customHeight="1" x14ac:dyDescent="0.2">
      <c r="A34" s="90"/>
      <c r="B34" s="210" t="s">
        <v>518</v>
      </c>
      <c r="C34" s="8" t="s">
        <v>519</v>
      </c>
      <c r="D34" s="382"/>
      <c r="E34" s="380">
        <f>36+7090</f>
        <v>7126</v>
      </c>
      <c r="F34" s="1334">
        <v>0</v>
      </c>
      <c r="G34" s="380">
        <f t="shared" si="4"/>
        <v>7126</v>
      </c>
      <c r="H34" s="1257" t="s">
        <v>702</v>
      </c>
      <c r="I34" s="880"/>
      <c r="J34" s="644"/>
      <c r="K34" s="644"/>
      <c r="L34" s="265"/>
      <c r="M34" s="644"/>
      <c r="N34" s="644"/>
      <c r="O34" s="644"/>
      <c r="P34" s="644"/>
      <c r="Q34" s="971"/>
      <c r="R34" s="644"/>
      <c r="S34" s="265"/>
      <c r="T34" s="265"/>
      <c r="U34" s="265"/>
      <c r="V34" s="265"/>
      <c r="W34" s="265"/>
      <c r="X34" s="265"/>
      <c r="Y34" s="265"/>
      <c r="Z34" s="265"/>
      <c r="AA34" s="129"/>
      <c r="AB34" s="129"/>
      <c r="AC34" s="129"/>
      <c r="AD34" s="129"/>
      <c r="AE34" s="129"/>
      <c r="AF34" s="129"/>
      <c r="AG34" s="129"/>
    </row>
    <row r="35" spans="1:33" s="80" customFormat="1" ht="40.9" customHeight="1" x14ac:dyDescent="0.2">
      <c r="A35" s="196" t="s">
        <v>627</v>
      </c>
      <c r="B35" s="210" t="s">
        <v>743</v>
      </c>
      <c r="C35" s="8" t="s">
        <v>744</v>
      </c>
      <c r="D35" s="382"/>
      <c r="E35" s="380">
        <v>788</v>
      </c>
      <c r="F35" s="1334">
        <v>0</v>
      </c>
      <c r="G35" s="380">
        <f t="shared" si="4"/>
        <v>788</v>
      </c>
      <c r="H35" s="1275" t="s">
        <v>663</v>
      </c>
      <c r="I35" s="880"/>
      <c r="J35" s="880"/>
      <c r="K35" s="880"/>
      <c r="L35" s="880"/>
      <c r="M35" s="880"/>
      <c r="N35" s="644"/>
      <c r="O35" s="644"/>
      <c r="P35" s="644"/>
      <c r="Q35" s="971"/>
      <c r="R35" s="644"/>
      <c r="S35" s="265"/>
      <c r="T35" s="265"/>
      <c r="U35" s="265"/>
      <c r="V35" s="265"/>
      <c r="W35" s="265"/>
      <c r="X35" s="265"/>
      <c r="Y35" s="265"/>
      <c r="Z35" s="265"/>
      <c r="AA35" s="129"/>
      <c r="AB35" s="129"/>
      <c r="AC35" s="129"/>
      <c r="AD35" s="129"/>
      <c r="AE35" s="129"/>
      <c r="AF35" s="129"/>
      <c r="AG35" s="129"/>
    </row>
    <row r="36" spans="1:33" s="80" customFormat="1" ht="15" customHeight="1" x14ac:dyDescent="0.2">
      <c r="A36" s="221" t="s">
        <v>60</v>
      </c>
      <c r="B36" s="258">
        <v>61</v>
      </c>
      <c r="C36" s="259" t="s">
        <v>209</v>
      </c>
      <c r="D36" s="382"/>
      <c r="E36" s="383">
        <f>SUM(E30:E35)</f>
        <v>36064</v>
      </c>
      <c r="F36" s="1259">
        <f>SUM(F30:F34)</f>
        <v>0</v>
      </c>
      <c r="G36" s="383">
        <f>SUM(G30:G35)</f>
        <v>36064</v>
      </c>
      <c r="H36" s="1275"/>
      <c r="I36" s="359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129"/>
      <c r="AB36" s="129"/>
      <c r="AC36" s="129"/>
      <c r="AD36" s="129"/>
      <c r="AE36" s="129"/>
      <c r="AF36" s="129"/>
      <c r="AG36" s="129"/>
    </row>
    <row r="37" spans="1:33" s="80" customFormat="1" ht="15" customHeight="1" x14ac:dyDescent="0.2">
      <c r="A37" s="221" t="s">
        <v>60</v>
      </c>
      <c r="B37" s="119">
        <v>3.1019999999999999</v>
      </c>
      <c r="C37" s="262" t="s">
        <v>211</v>
      </c>
      <c r="D37" s="382"/>
      <c r="E37" s="386">
        <f t="shared" ref="E37:F40" si="5">E36</f>
        <v>36064</v>
      </c>
      <c r="F37" s="1365">
        <f t="shared" si="5"/>
        <v>0</v>
      </c>
      <c r="G37" s="386">
        <f t="shared" ref="G37" si="6">G36</f>
        <v>36064</v>
      </c>
      <c r="H37" s="1275"/>
      <c r="I37" s="359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129"/>
      <c r="AB37" s="129"/>
      <c r="AC37" s="129"/>
      <c r="AD37" s="129"/>
      <c r="AE37" s="129"/>
      <c r="AF37" s="129"/>
      <c r="AG37" s="129"/>
    </row>
    <row r="38" spans="1:33" s="80" customFormat="1" ht="15" customHeight="1" x14ac:dyDescent="0.2">
      <c r="A38" s="221" t="s">
        <v>60</v>
      </c>
      <c r="B38" s="195">
        <v>3</v>
      </c>
      <c r="C38" s="259" t="s">
        <v>102</v>
      </c>
      <c r="D38" s="382"/>
      <c r="E38" s="383">
        <f t="shared" si="5"/>
        <v>36064</v>
      </c>
      <c r="F38" s="1259">
        <f t="shared" si="5"/>
        <v>0</v>
      </c>
      <c r="G38" s="383">
        <f t="shared" ref="G38" si="7">G37</f>
        <v>36064</v>
      </c>
      <c r="H38" s="1275"/>
      <c r="I38" s="359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129"/>
      <c r="AB38" s="129"/>
      <c r="AC38" s="129"/>
      <c r="AD38" s="129"/>
      <c r="AE38" s="129"/>
      <c r="AF38" s="129"/>
      <c r="AG38" s="129"/>
    </row>
    <row r="39" spans="1:33" s="80" customFormat="1" ht="15" customHeight="1" x14ac:dyDescent="0.2">
      <c r="A39" s="100" t="s">
        <v>60</v>
      </c>
      <c r="B39" s="222">
        <v>4202</v>
      </c>
      <c r="C39" s="189" t="s">
        <v>206</v>
      </c>
      <c r="D39" s="526"/>
      <c r="E39" s="594">
        <f t="shared" si="5"/>
        <v>36064</v>
      </c>
      <c r="F39" s="1460">
        <f t="shared" si="5"/>
        <v>0</v>
      </c>
      <c r="G39" s="594">
        <f t="shared" ref="G39" si="8">G38</f>
        <v>36064</v>
      </c>
      <c r="H39" s="1353"/>
      <c r="I39" s="359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129"/>
      <c r="AB39" s="129"/>
      <c r="AC39" s="129"/>
      <c r="AD39" s="129"/>
      <c r="AE39" s="129"/>
      <c r="AF39" s="129"/>
      <c r="AG39" s="129"/>
    </row>
    <row r="40" spans="1:33" s="80" customFormat="1" ht="15" customHeight="1" x14ac:dyDescent="0.2">
      <c r="A40" s="1640" t="s">
        <v>60</v>
      </c>
      <c r="B40" s="197"/>
      <c r="C40" s="1461" t="s">
        <v>15</v>
      </c>
      <c r="D40" s="914"/>
      <c r="E40" s="912">
        <f t="shared" si="5"/>
        <v>36064</v>
      </c>
      <c r="F40" s="1462">
        <f t="shared" si="5"/>
        <v>0</v>
      </c>
      <c r="G40" s="912">
        <f t="shared" ref="G40" si="9">G39</f>
        <v>36064</v>
      </c>
      <c r="H40" s="1353"/>
      <c r="I40" s="359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5"/>
      <c r="Z40" s="265"/>
      <c r="AA40" s="129"/>
      <c r="AB40" s="129"/>
      <c r="AC40" s="129"/>
      <c r="AD40" s="129"/>
      <c r="AE40" s="129"/>
      <c r="AF40" s="129"/>
      <c r="AG40" s="129"/>
    </row>
    <row r="41" spans="1:33" s="80" customFormat="1" ht="15" customHeight="1" x14ac:dyDescent="0.2">
      <c r="A41" s="109" t="s">
        <v>60</v>
      </c>
      <c r="B41" s="197"/>
      <c r="C41" s="190" t="s">
        <v>61</v>
      </c>
      <c r="D41" s="1463"/>
      <c r="E41" s="1463">
        <f>E40+E23</f>
        <v>36131</v>
      </c>
      <c r="F41" s="1464">
        <f>F40+F23</f>
        <v>0</v>
      </c>
      <c r="G41" s="1463">
        <f>G40+G23</f>
        <v>36131</v>
      </c>
      <c r="H41" s="1370"/>
      <c r="I41" s="359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129"/>
      <c r="AB41" s="129"/>
      <c r="AC41" s="129"/>
      <c r="AD41" s="129"/>
      <c r="AE41" s="129"/>
      <c r="AF41" s="129"/>
      <c r="AG41" s="129"/>
    </row>
    <row r="42" spans="1:33" ht="15" customHeight="1" x14ac:dyDescent="0.2">
      <c r="A42" s="126" t="s">
        <v>830</v>
      </c>
      <c r="B42" s="1754"/>
      <c r="C42" s="1754"/>
      <c r="D42" s="297"/>
      <c r="E42" s="297"/>
      <c r="F42" s="297"/>
      <c r="G42" s="297"/>
      <c r="H42" s="1355"/>
      <c r="I42" s="297"/>
      <c r="J42" s="297"/>
      <c r="L42" s="103"/>
      <c r="N42" s="880"/>
      <c r="O42" s="644"/>
      <c r="P42" s="644"/>
      <c r="Q42" s="644"/>
      <c r="R42" s="644"/>
      <c r="S42" s="644"/>
      <c r="T42" s="644"/>
      <c r="U42" s="644"/>
      <c r="V42" s="644"/>
      <c r="W42" s="644"/>
      <c r="X42" s="644"/>
      <c r="Y42" s="644"/>
      <c r="Z42" s="644"/>
      <c r="AA42" s="644"/>
      <c r="AB42" s="644"/>
      <c r="AC42" s="644"/>
      <c r="AD42" s="644"/>
      <c r="AE42" s="644"/>
    </row>
    <row r="43" spans="1:33" ht="15" customHeight="1" x14ac:dyDescent="0.2">
      <c r="A43" s="126" t="s">
        <v>799</v>
      </c>
      <c r="B43" s="1374"/>
      <c r="C43" s="1374"/>
      <c r="D43" s="297"/>
      <c r="E43" s="297"/>
      <c r="F43" s="297"/>
      <c r="G43" s="297"/>
      <c r="H43" s="1355"/>
      <c r="I43" s="297"/>
      <c r="J43" s="297"/>
      <c r="L43" s="103"/>
      <c r="N43" s="880"/>
      <c r="O43" s="644"/>
      <c r="P43" s="644"/>
      <c r="Q43" s="644"/>
      <c r="R43" s="644"/>
      <c r="S43" s="644"/>
      <c r="T43" s="644"/>
      <c r="U43" s="644"/>
      <c r="V43" s="644"/>
      <c r="W43" s="644"/>
      <c r="X43" s="644"/>
      <c r="Y43" s="644"/>
      <c r="Z43" s="644"/>
      <c r="AA43" s="644"/>
      <c r="AB43" s="644"/>
      <c r="AC43" s="644"/>
      <c r="AD43" s="644"/>
      <c r="AE43" s="644"/>
    </row>
    <row r="44" spans="1:33" ht="27.6" customHeight="1" x14ac:dyDescent="0.2">
      <c r="A44" s="1805" t="s">
        <v>620</v>
      </c>
      <c r="B44" s="2080" t="s">
        <v>747</v>
      </c>
      <c r="C44" s="2080"/>
      <c r="D44" s="2080"/>
      <c r="E44" s="2080"/>
      <c r="F44" s="2080"/>
      <c r="G44" s="2080"/>
      <c r="H44" s="2080"/>
      <c r="I44" s="296"/>
      <c r="J44" s="296"/>
      <c r="L44" s="103"/>
      <c r="N44" s="880"/>
      <c r="O44" s="644"/>
      <c r="P44" s="644"/>
      <c r="Q44" s="644"/>
      <c r="R44" s="644"/>
      <c r="S44" s="644"/>
      <c r="T44" s="644"/>
      <c r="U44" s="644"/>
      <c r="V44" s="644"/>
      <c r="W44" s="644"/>
      <c r="X44" s="644"/>
      <c r="Y44" s="644"/>
      <c r="Z44" s="644"/>
      <c r="AA44" s="644"/>
      <c r="AB44" s="644"/>
      <c r="AC44" s="644"/>
      <c r="AD44" s="644"/>
      <c r="AE44" s="644"/>
    </row>
    <row r="45" spans="1:33" ht="15" customHeight="1" x14ac:dyDescent="0.2">
      <c r="A45" s="1805" t="s">
        <v>622</v>
      </c>
      <c r="B45" s="2080" t="s">
        <v>858</v>
      </c>
      <c r="C45" s="2080"/>
      <c r="D45" s="2080"/>
      <c r="E45" s="2080"/>
      <c r="F45" s="2080"/>
      <c r="G45" s="2080"/>
      <c r="H45" s="2080"/>
      <c r="I45" s="145"/>
      <c r="J45" s="145"/>
      <c r="L45" s="103"/>
      <c r="N45" s="880"/>
      <c r="O45" s="644"/>
      <c r="P45" s="644"/>
      <c r="Q45" s="644"/>
      <c r="R45" s="644"/>
      <c r="S45" s="644"/>
      <c r="T45" s="644"/>
      <c r="U45" s="644"/>
      <c r="V45" s="644"/>
      <c r="W45" s="644"/>
      <c r="X45" s="644"/>
      <c r="Y45" s="644"/>
      <c r="Z45" s="644"/>
      <c r="AA45" s="644"/>
      <c r="AB45" s="644"/>
      <c r="AC45" s="644"/>
      <c r="AD45" s="644"/>
      <c r="AE45" s="644"/>
    </row>
    <row r="46" spans="1:33" ht="15" customHeight="1" x14ac:dyDescent="0.2">
      <c r="A46" s="1805" t="s">
        <v>702</v>
      </c>
      <c r="B46" s="2080" t="s">
        <v>859</v>
      </c>
      <c r="C46" s="2080"/>
      <c r="D46" s="2080"/>
      <c r="E46" s="2080"/>
      <c r="F46" s="2080"/>
      <c r="G46" s="2080"/>
      <c r="H46" s="2080"/>
      <c r="L46" s="103"/>
      <c r="N46" s="880"/>
      <c r="O46" s="644"/>
      <c r="P46" s="644"/>
      <c r="Q46" s="644"/>
      <c r="R46" s="644"/>
      <c r="S46" s="644"/>
      <c r="T46" s="644"/>
      <c r="U46" s="644"/>
      <c r="V46" s="644"/>
      <c r="W46" s="644"/>
      <c r="X46" s="644"/>
      <c r="Y46" s="644"/>
      <c r="Z46" s="644"/>
      <c r="AA46" s="644"/>
      <c r="AB46" s="644"/>
      <c r="AC46" s="644"/>
      <c r="AD46" s="644"/>
      <c r="AE46" s="644"/>
    </row>
    <row r="47" spans="1:33" ht="15" customHeight="1" x14ac:dyDescent="0.2">
      <c r="A47" s="1805" t="s">
        <v>663</v>
      </c>
      <c r="B47" s="2080" t="s">
        <v>860</v>
      </c>
      <c r="C47" s="2080"/>
      <c r="D47" s="2080"/>
      <c r="E47" s="2080"/>
      <c r="F47" s="2080"/>
      <c r="G47" s="2080"/>
      <c r="H47" s="2080"/>
      <c r="L47" s="103"/>
    </row>
    <row r="48" spans="1:33" x14ac:dyDescent="0.2">
      <c r="C48" s="134"/>
      <c r="D48" s="1970"/>
      <c r="E48" s="1232"/>
      <c r="F48" s="1970"/>
      <c r="G48" s="1232"/>
      <c r="H48" s="1354"/>
      <c r="I48" s="120"/>
      <c r="L48" s="103"/>
    </row>
    <row r="49" spans="3:38" x14ac:dyDescent="0.2">
      <c r="C49" s="134"/>
      <c r="D49" s="120"/>
      <c r="E49" s="120"/>
      <c r="F49" s="120"/>
      <c r="G49" s="120"/>
      <c r="H49" s="1348"/>
      <c r="I49" s="120"/>
      <c r="L49" s="103"/>
    </row>
    <row r="50" spans="3:38" x14ac:dyDescent="0.2">
      <c r="C50" s="134"/>
      <c r="D50" s="120"/>
      <c r="E50" s="120"/>
      <c r="F50" s="120"/>
      <c r="G50" s="120"/>
      <c r="H50" s="1348"/>
      <c r="I50" s="120"/>
      <c r="L50" s="103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</row>
    <row r="51" spans="3:38" x14ac:dyDescent="0.2">
      <c r="F51" s="103"/>
      <c r="G51" s="103"/>
      <c r="H51" s="364"/>
      <c r="L51" s="103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</row>
    <row r="55" spans="3:38" x14ac:dyDescent="0.2"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</row>
    <row r="56" spans="3:38" x14ac:dyDescent="0.2">
      <c r="F56" s="103"/>
      <c r="G56" s="103"/>
      <c r="H56" s="364"/>
      <c r="L56" s="103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</row>
    <row r="59" spans="3:38" x14ac:dyDescent="0.2"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</row>
    <row r="62" spans="3:38" x14ac:dyDescent="0.2"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</row>
    <row r="63" spans="3:38" x14ac:dyDescent="0.2"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</row>
    <row r="64" spans="3:38" x14ac:dyDescent="0.2"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</row>
    <row r="65" spans="14:38" x14ac:dyDescent="0.2"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</row>
  </sheetData>
  <autoFilter ref="A14:AL14"/>
  <mergeCells count="13">
    <mergeCell ref="B44:H44"/>
    <mergeCell ref="B45:H45"/>
    <mergeCell ref="B46:H46"/>
    <mergeCell ref="B47:H47"/>
    <mergeCell ref="A1:G1"/>
    <mergeCell ref="A2:G2"/>
    <mergeCell ref="A3:G3"/>
    <mergeCell ref="I12:R12"/>
    <mergeCell ref="S12:AB12"/>
    <mergeCell ref="I13:M13"/>
    <mergeCell ref="N13:R13"/>
    <mergeCell ref="S13:W13"/>
    <mergeCell ref="X13:AB13"/>
  </mergeCells>
  <printOptions horizontalCentered="1"/>
  <pageMargins left="0.74803149606299213" right="0.39370078740157483" top="0.74803149606299213" bottom="4.1338582677165361" header="0.51181102362204722" footer="3.5433070866141736"/>
  <pageSetup paperSize="9" firstPageNumber="51" orientation="portrait" blackAndWhite="1" useFirstPageNumber="1" r:id="rId1"/>
  <headerFooter alignWithMargins="0">
    <oddHeader xml:space="preserve">&amp;C   </oddHeader>
    <oddFooter>&amp;C&amp;"Times New Roman,Bold" 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2" transitionEvaluation="1" transitionEntry="1">
    <tabColor rgb="FF92D050"/>
  </sheetPr>
  <dimension ref="A1:AD101"/>
  <sheetViews>
    <sheetView view="pageBreakPreview" topLeftCell="A52" zoomScaleSheetLayoutView="100" workbookViewId="0">
      <selection activeCell="K57" sqref="K57"/>
    </sheetView>
  </sheetViews>
  <sheetFormatPr defaultColWidth="11" defaultRowHeight="12.75" x14ac:dyDescent="0.2"/>
  <cols>
    <col min="1" max="1" width="6.42578125" style="602" customWidth="1"/>
    <col min="2" max="2" width="8.140625" style="602" customWidth="1"/>
    <col min="3" max="3" width="34.5703125" style="808" customWidth="1"/>
    <col min="4" max="4" width="10.42578125" style="603" customWidth="1"/>
    <col min="5" max="5" width="9.42578125" style="603" customWidth="1"/>
    <col min="6" max="6" width="11.140625" style="366" bestFit="1" customWidth="1"/>
    <col min="7" max="7" width="8.5703125" style="366" customWidth="1"/>
    <col min="8" max="8" width="4.42578125" style="1815" customWidth="1"/>
    <col min="9" max="9" width="8.5703125" style="603" customWidth="1"/>
    <col min="10" max="10" width="8.42578125" style="603" customWidth="1"/>
    <col min="11" max="11" width="9.7109375" style="603" customWidth="1"/>
    <col min="12" max="12" width="9.140625" style="366" customWidth="1"/>
    <col min="13" max="13" width="10.85546875" style="366" customWidth="1"/>
    <col min="14" max="14" width="10.85546875" style="263" customWidth="1"/>
    <col min="15" max="15" width="14.85546875" style="263" customWidth="1"/>
    <col min="16" max="16" width="29" style="263" customWidth="1"/>
    <col min="17" max="17" width="11.28515625" style="263" customWidth="1"/>
    <col min="18" max="18" width="13.7109375" style="599" customWidth="1"/>
    <col min="19" max="21" width="5.5703125" style="263" customWidth="1"/>
    <col min="22" max="22" width="6.42578125" style="263" customWidth="1"/>
    <col min="23" max="23" width="11.85546875" style="263" customWidth="1"/>
    <col min="24" max="24" width="5.5703125" style="263" customWidth="1"/>
    <col min="25" max="25" width="8.42578125" style="263" customWidth="1"/>
    <col min="26" max="26" width="10.42578125" style="263" customWidth="1"/>
    <col min="27" max="27" width="5.5703125" style="263" customWidth="1"/>
    <col min="28" max="28" width="12.140625" style="263" customWidth="1"/>
    <col min="29" max="30" width="5.5703125" style="263" customWidth="1"/>
    <col min="31" max="32" width="5.5703125" style="366" customWidth="1"/>
    <col min="33" max="33" width="12.42578125" style="366" customWidth="1"/>
    <col min="34" max="16384" width="11" style="366"/>
  </cols>
  <sheetData>
    <row r="1" spans="1:30" x14ac:dyDescent="0.2">
      <c r="A1" s="2083" t="s">
        <v>106</v>
      </c>
      <c r="B1" s="2083"/>
      <c r="C1" s="2083"/>
      <c r="D1" s="2083"/>
      <c r="E1" s="2083"/>
      <c r="F1" s="2083"/>
      <c r="G1" s="2083"/>
      <c r="H1" s="1675"/>
      <c r="I1" s="601"/>
      <c r="J1" s="601"/>
      <c r="K1" s="601"/>
      <c r="L1" s="600"/>
      <c r="M1" s="600"/>
    </row>
    <row r="2" spans="1:30" x14ac:dyDescent="0.2">
      <c r="A2" s="2083" t="s">
        <v>107</v>
      </c>
      <c r="B2" s="2083"/>
      <c r="C2" s="2083"/>
      <c r="D2" s="2083"/>
      <c r="E2" s="2083"/>
      <c r="F2" s="2083"/>
      <c r="G2" s="2083"/>
      <c r="H2" s="1675"/>
      <c r="I2" s="601"/>
      <c r="J2" s="601"/>
      <c r="K2" s="601"/>
      <c r="L2" s="600"/>
      <c r="M2" s="600"/>
    </row>
    <row r="3" spans="1:30" ht="15.6" customHeight="1" x14ac:dyDescent="0.2">
      <c r="A3" s="2056" t="s">
        <v>589</v>
      </c>
      <c r="B3" s="2056"/>
      <c r="C3" s="2056"/>
      <c r="D3" s="2056"/>
      <c r="E3" s="2056"/>
      <c r="F3" s="2056"/>
      <c r="G3" s="2056"/>
      <c r="H3" s="1666"/>
      <c r="I3" s="1168"/>
      <c r="J3" s="1168"/>
      <c r="K3" s="1168"/>
      <c r="L3" s="1160"/>
      <c r="M3" s="1160"/>
    </row>
    <row r="4" spans="1:30" ht="13.5" x14ac:dyDescent="0.25">
      <c r="A4" s="34"/>
      <c r="B4" s="1993"/>
      <c r="C4" s="1993"/>
      <c r="D4" s="1993"/>
      <c r="E4" s="1993"/>
      <c r="F4" s="1993"/>
      <c r="G4" s="1993"/>
      <c r="H4" s="1197"/>
      <c r="I4" s="1117"/>
      <c r="J4" s="1117"/>
      <c r="K4" s="1117"/>
      <c r="L4" s="1194"/>
      <c r="M4" s="1194"/>
    </row>
    <row r="5" spans="1:30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41"/>
      <c r="I5" s="1117"/>
      <c r="J5" s="1117"/>
      <c r="K5" s="1117"/>
      <c r="L5" s="1194"/>
      <c r="M5" s="1194"/>
    </row>
    <row r="6" spans="1:30" x14ac:dyDescent="0.2">
      <c r="A6" s="34"/>
      <c r="B6" s="38" t="s">
        <v>9</v>
      </c>
      <c r="C6" s="30" t="s">
        <v>10</v>
      </c>
      <c r="D6" s="39" t="s">
        <v>61</v>
      </c>
      <c r="E6" s="32">
        <v>167890</v>
      </c>
      <c r="F6" s="32">
        <v>351000</v>
      </c>
      <c r="G6" s="32">
        <f>SUM(E6:F6)</f>
        <v>518890</v>
      </c>
      <c r="H6" s="39"/>
      <c r="I6" s="1117"/>
      <c r="J6" s="1117"/>
      <c r="K6" s="1117"/>
      <c r="L6" s="1194"/>
      <c r="M6" s="1194"/>
    </row>
    <row r="7" spans="1:30" x14ac:dyDescent="0.2">
      <c r="A7" s="34"/>
      <c r="B7" s="38" t="s">
        <v>11</v>
      </c>
      <c r="C7" s="40" t="s">
        <v>12</v>
      </c>
      <c r="D7" s="41"/>
      <c r="E7" s="33"/>
      <c r="F7" s="33"/>
      <c r="G7" s="33"/>
      <c r="H7" s="41"/>
      <c r="I7" s="1117"/>
      <c r="J7" s="1117"/>
      <c r="K7" s="1117"/>
      <c r="L7" s="1194"/>
      <c r="M7" s="1194"/>
    </row>
    <row r="8" spans="1:30" x14ac:dyDescent="0.2">
      <c r="A8" s="34"/>
      <c r="B8" s="38"/>
      <c r="C8" s="40" t="s">
        <v>118</v>
      </c>
      <c r="D8" s="41" t="s">
        <v>61</v>
      </c>
      <c r="E8" s="33">
        <f>G32</f>
        <v>9900</v>
      </c>
      <c r="F8" s="1239">
        <f>G52</f>
        <v>158928</v>
      </c>
      <c r="G8" s="33">
        <f>SUM(E8:F8)</f>
        <v>168828</v>
      </c>
      <c r="H8" s="41"/>
      <c r="I8" s="1117"/>
      <c r="J8" s="1117"/>
      <c r="K8" s="1117"/>
      <c r="L8" s="1194"/>
      <c r="M8" s="1194"/>
    </row>
    <row r="9" spans="1:30" x14ac:dyDescent="0.2">
      <c r="A9" s="34"/>
      <c r="B9" s="42" t="s">
        <v>60</v>
      </c>
      <c r="C9" s="30" t="s">
        <v>26</v>
      </c>
      <c r="D9" s="43" t="s">
        <v>61</v>
      </c>
      <c r="E9" s="44">
        <f>SUM(E6:E8)</f>
        <v>177790</v>
      </c>
      <c r="F9" s="44">
        <f>SUM(F6:F8)</f>
        <v>509928</v>
      </c>
      <c r="G9" s="44">
        <f>SUM(E9:F9)</f>
        <v>687718</v>
      </c>
      <c r="H9" s="39"/>
      <c r="I9" s="616"/>
      <c r="J9" s="616"/>
      <c r="K9" s="616"/>
      <c r="L9" s="616"/>
      <c r="M9" s="616"/>
    </row>
    <row r="10" spans="1:30" x14ac:dyDescent="0.2">
      <c r="A10" s="34"/>
      <c r="B10" s="38"/>
      <c r="C10" s="30"/>
      <c r="D10" s="31"/>
      <c r="E10" s="31"/>
      <c r="F10" s="39"/>
      <c r="G10" s="31"/>
      <c r="H10" s="39"/>
      <c r="I10" s="616"/>
      <c r="J10" s="616"/>
      <c r="K10" s="616"/>
      <c r="L10" s="616"/>
      <c r="M10" s="616"/>
    </row>
    <row r="11" spans="1:30" ht="18" customHeight="1" x14ac:dyDescent="0.2">
      <c r="A11" s="34"/>
      <c r="B11" s="38" t="s">
        <v>27</v>
      </c>
      <c r="C11" s="30" t="s">
        <v>28</v>
      </c>
      <c r="D11" s="30"/>
      <c r="E11" s="30"/>
      <c r="F11" s="45"/>
      <c r="G11" s="30"/>
      <c r="H11" s="45"/>
      <c r="I11" s="616"/>
      <c r="J11" s="616"/>
      <c r="K11" s="616"/>
      <c r="L11" s="616"/>
      <c r="M11" s="616"/>
    </row>
    <row r="12" spans="1:30" s="545" customFormat="1" x14ac:dyDescent="0.2">
      <c r="A12" s="32"/>
      <c r="B12" s="1162"/>
      <c r="C12" s="1162"/>
      <c r="D12" s="1162"/>
      <c r="E12" s="1162"/>
      <c r="F12" s="1162"/>
      <c r="G12" s="1162"/>
      <c r="H12" s="1198"/>
      <c r="I12" s="2018"/>
      <c r="J12" s="2018"/>
      <c r="K12" s="2018"/>
      <c r="L12" s="2018"/>
      <c r="M12" s="2019"/>
      <c r="N12" s="2018"/>
      <c r="O12" s="2018"/>
      <c r="P12" s="2018"/>
      <c r="Q12" s="2018"/>
      <c r="R12" s="2018"/>
      <c r="S12" s="2018" t="s">
        <v>35</v>
      </c>
      <c r="T12" s="2018"/>
      <c r="U12" s="2018"/>
      <c r="V12" s="2018"/>
      <c r="W12" s="2018"/>
      <c r="X12" s="2020"/>
      <c r="Y12" s="2020"/>
      <c r="Z12" s="2020"/>
      <c r="AA12" s="2020"/>
      <c r="AB12" s="2020"/>
    </row>
    <row r="13" spans="1:30" s="545" customFormat="1" ht="13.5" thickBot="1" x14ac:dyDescent="0.25">
      <c r="A13" s="46"/>
      <c r="B13" s="1994" t="s">
        <v>112</v>
      </c>
      <c r="C13" s="1994"/>
      <c r="D13" s="1994"/>
      <c r="E13" s="1994"/>
      <c r="F13" s="1994"/>
      <c r="G13" s="1994"/>
      <c r="H13" s="1198"/>
      <c r="I13" s="2021"/>
      <c r="J13" s="2021"/>
      <c r="K13" s="2021"/>
      <c r="L13" s="2021"/>
      <c r="M13" s="2022"/>
      <c r="N13" s="2021"/>
      <c r="O13" s="2021"/>
      <c r="P13" s="2021"/>
      <c r="Q13" s="2021"/>
      <c r="R13" s="2021"/>
      <c r="S13" s="2021" t="s">
        <v>238</v>
      </c>
      <c r="T13" s="2021"/>
      <c r="U13" s="2021"/>
      <c r="V13" s="2021"/>
      <c r="W13" s="2021"/>
      <c r="X13" s="2023" t="s">
        <v>239</v>
      </c>
      <c r="Y13" s="2023"/>
      <c r="Z13" s="2023"/>
      <c r="AA13" s="2023"/>
      <c r="AB13" s="2023"/>
    </row>
    <row r="14" spans="1:30" s="545" customFormat="1" ht="14.25" thickTop="1" thickBot="1" x14ac:dyDescent="0.25">
      <c r="A14" s="46"/>
      <c r="B14" s="370"/>
      <c r="C14" s="370" t="s">
        <v>29</v>
      </c>
      <c r="D14" s="370"/>
      <c r="E14" s="370" t="s">
        <v>62</v>
      </c>
      <c r="F14" s="370" t="s">
        <v>123</v>
      </c>
      <c r="G14" s="47" t="s">
        <v>121</v>
      </c>
      <c r="H14" s="41"/>
      <c r="I14" s="548"/>
      <c r="J14" s="548"/>
      <c r="K14" s="548"/>
      <c r="L14" s="548"/>
      <c r="M14" s="549"/>
      <c r="N14" s="548"/>
      <c r="O14" s="548"/>
      <c r="P14" s="548"/>
      <c r="Q14" s="548"/>
      <c r="R14" s="549"/>
      <c r="S14" s="548" t="s">
        <v>78</v>
      </c>
      <c r="T14" s="548" t="s">
        <v>79</v>
      </c>
      <c r="U14" s="548" t="s">
        <v>80</v>
      </c>
      <c r="V14" s="548" t="s">
        <v>81</v>
      </c>
      <c r="W14" s="549" t="s">
        <v>82</v>
      </c>
      <c r="X14" s="550" t="s">
        <v>78</v>
      </c>
      <c r="Y14" s="550" t="s">
        <v>79</v>
      </c>
      <c r="Z14" s="550" t="s">
        <v>80</v>
      </c>
      <c r="AA14" s="550" t="s">
        <v>81</v>
      </c>
      <c r="AB14" s="551" t="s">
        <v>82</v>
      </c>
    </row>
    <row r="15" spans="1:30" s="545" customFormat="1" ht="13.5" thickTop="1" x14ac:dyDescent="0.2">
      <c r="A15" s="32"/>
      <c r="B15" s="41"/>
      <c r="C15" s="41"/>
      <c r="D15" s="41"/>
      <c r="E15" s="41"/>
      <c r="F15" s="41"/>
      <c r="G15" s="33"/>
      <c r="H15" s="41"/>
      <c r="I15" s="626"/>
      <c r="J15" s="626"/>
      <c r="K15" s="626"/>
      <c r="L15" s="626"/>
      <c r="M15" s="1637"/>
      <c r="N15" s="626"/>
      <c r="O15" s="626"/>
      <c r="P15" s="626"/>
      <c r="Q15" s="626"/>
      <c r="R15" s="1637"/>
      <c r="S15" s="626"/>
      <c r="T15" s="626"/>
      <c r="U15" s="626"/>
      <c r="V15" s="626"/>
      <c r="W15" s="1637"/>
      <c r="X15" s="627"/>
      <c r="Y15" s="627"/>
      <c r="Z15" s="627"/>
      <c r="AA15" s="627"/>
      <c r="AB15" s="628"/>
    </row>
    <row r="16" spans="1:30" ht="13.9" customHeight="1" x14ac:dyDescent="0.2">
      <c r="C16" s="807" t="s">
        <v>63</v>
      </c>
      <c r="D16" s="607"/>
      <c r="E16" s="607"/>
      <c r="F16" s="607"/>
      <c r="G16" s="607"/>
      <c r="H16" s="1117"/>
      <c r="I16" s="263"/>
      <c r="J16" s="263"/>
      <c r="K16" s="263"/>
      <c r="L16" s="263"/>
      <c r="M16" s="263"/>
      <c r="R16" s="263"/>
      <c r="Z16" s="366"/>
      <c r="AA16" s="366"/>
      <c r="AB16" s="366"/>
      <c r="AC16" s="366"/>
      <c r="AD16" s="366"/>
    </row>
    <row r="17" spans="1:30" ht="13.9" customHeight="1" x14ac:dyDescent="0.2">
      <c r="A17" s="602" t="s">
        <v>64</v>
      </c>
      <c r="B17" s="609">
        <v>3452</v>
      </c>
      <c r="C17" s="807" t="s">
        <v>56</v>
      </c>
      <c r="F17" s="603"/>
      <c r="G17" s="603"/>
      <c r="H17" s="803"/>
      <c r="I17" s="263"/>
      <c r="J17" s="263"/>
      <c r="K17" s="263"/>
      <c r="L17" s="263"/>
      <c r="M17" s="263"/>
      <c r="R17" s="263"/>
      <c r="X17" s="366"/>
      <c r="Y17" s="366"/>
      <c r="Z17" s="366"/>
      <c r="AA17" s="366"/>
      <c r="AB17" s="366"/>
      <c r="AC17" s="366"/>
      <c r="AD17" s="366"/>
    </row>
    <row r="18" spans="1:30" ht="13.9" customHeight="1" x14ac:dyDescent="0.2">
      <c r="A18" s="608"/>
      <c r="B18" s="608">
        <v>80</v>
      </c>
      <c r="C18" s="989" t="s">
        <v>52</v>
      </c>
      <c r="D18" s="988"/>
      <c r="E18" s="988"/>
      <c r="F18" s="988"/>
      <c r="G18" s="988"/>
      <c r="H18" s="1808"/>
      <c r="I18" s="263"/>
      <c r="J18" s="263"/>
      <c r="K18" s="263"/>
      <c r="L18" s="263"/>
      <c r="M18" s="263"/>
      <c r="R18" s="263"/>
      <c r="X18" s="366"/>
      <c r="Y18" s="366"/>
      <c r="Z18" s="366"/>
      <c r="AA18" s="366"/>
      <c r="AB18" s="366"/>
      <c r="AC18" s="366"/>
      <c r="AD18" s="366"/>
    </row>
    <row r="19" spans="1:30" ht="14.45" customHeight="1" x14ac:dyDescent="0.2">
      <c r="A19" s="608"/>
      <c r="B19" s="984">
        <v>80.103999999999999</v>
      </c>
      <c r="C19" s="818" t="s">
        <v>521</v>
      </c>
      <c r="D19" s="988"/>
      <c r="E19" s="988"/>
      <c r="F19" s="988"/>
      <c r="G19" s="988"/>
      <c r="H19" s="1808"/>
      <c r="I19" s="263"/>
      <c r="J19" s="263"/>
      <c r="K19" s="263"/>
      <c r="L19" s="263"/>
      <c r="M19" s="263"/>
      <c r="R19" s="263"/>
      <c r="Z19" s="366"/>
      <c r="AA19" s="366"/>
      <c r="AB19" s="366"/>
      <c r="AC19" s="366"/>
      <c r="AD19" s="366"/>
    </row>
    <row r="20" spans="1:30" ht="14.45" customHeight="1" x14ac:dyDescent="0.2">
      <c r="A20" s="608"/>
      <c r="B20" s="1004">
        <v>63</v>
      </c>
      <c r="C20" s="989" t="s">
        <v>522</v>
      </c>
      <c r="D20" s="988"/>
      <c r="E20" s="988"/>
      <c r="F20" s="988"/>
      <c r="G20" s="988"/>
      <c r="H20" s="1808"/>
      <c r="I20" s="263"/>
      <c r="J20" s="263"/>
      <c r="K20" s="263"/>
      <c r="L20" s="263"/>
      <c r="M20" s="263"/>
      <c r="R20" s="263"/>
      <c r="Z20" s="366"/>
      <c r="AA20" s="366"/>
      <c r="AB20" s="366"/>
      <c r="AC20" s="366"/>
      <c r="AD20" s="366"/>
    </row>
    <row r="21" spans="1:30" ht="14.45" customHeight="1" x14ac:dyDescent="0.2">
      <c r="A21" s="608"/>
      <c r="B21" s="1004" t="s">
        <v>408</v>
      </c>
      <c r="C21" s="989" t="s">
        <v>523</v>
      </c>
      <c r="D21" s="613"/>
      <c r="E21" s="614">
        <v>2000</v>
      </c>
      <c r="F21" s="1465">
        <v>0</v>
      </c>
      <c r="G21" s="614">
        <f t="shared" ref="G21:G27" si="0">SUM(E21:F21)</f>
        <v>2000</v>
      </c>
      <c r="H21" s="1809" t="s">
        <v>801</v>
      </c>
      <c r="I21" s="263"/>
      <c r="J21" s="263"/>
      <c r="K21" s="263"/>
      <c r="L21" s="263"/>
      <c r="M21" s="599"/>
      <c r="R21" s="263"/>
      <c r="S21" s="263" t="s">
        <v>116</v>
      </c>
      <c r="T21" s="263" t="s">
        <v>119</v>
      </c>
      <c r="U21" s="263" t="s">
        <v>117</v>
      </c>
      <c r="V21" s="263">
        <v>100</v>
      </c>
      <c r="W21" s="263">
        <v>4021001003</v>
      </c>
      <c r="Z21" s="366"/>
      <c r="AA21" s="366"/>
      <c r="AB21" s="366"/>
      <c r="AC21" s="366"/>
      <c r="AD21" s="366"/>
    </row>
    <row r="22" spans="1:30" ht="14.45" customHeight="1" x14ac:dyDescent="0.2">
      <c r="A22" s="608"/>
      <c r="B22" s="1004" t="s">
        <v>524</v>
      </c>
      <c r="C22" s="989" t="s">
        <v>525</v>
      </c>
      <c r="D22" s="613"/>
      <c r="E22" s="614">
        <v>1000</v>
      </c>
      <c r="F22" s="1465">
        <v>0</v>
      </c>
      <c r="G22" s="614">
        <f t="shared" si="0"/>
        <v>1000</v>
      </c>
      <c r="H22" s="1809" t="s">
        <v>801</v>
      </c>
      <c r="I22" s="263"/>
      <c r="J22" s="263"/>
      <c r="K22" s="263"/>
      <c r="L22" s="263"/>
      <c r="M22" s="599"/>
      <c r="R22" s="263"/>
      <c r="S22" s="263" t="s">
        <v>116</v>
      </c>
      <c r="T22" s="263" t="s">
        <v>119</v>
      </c>
      <c r="U22" s="263" t="s">
        <v>117</v>
      </c>
      <c r="V22" s="263">
        <v>100</v>
      </c>
      <c r="W22" s="263">
        <v>4021001003</v>
      </c>
      <c r="Z22" s="366"/>
      <c r="AA22" s="366"/>
      <c r="AB22" s="366"/>
      <c r="AC22" s="366"/>
      <c r="AD22" s="366"/>
    </row>
    <row r="23" spans="1:30" s="1005" customFormat="1" x14ac:dyDescent="0.2">
      <c r="A23" s="805" t="s">
        <v>627</v>
      </c>
      <c r="B23" s="1004" t="s">
        <v>735</v>
      </c>
      <c r="C23" s="608" t="s">
        <v>738</v>
      </c>
      <c r="D23" s="572"/>
      <c r="E23" s="571">
        <v>2500</v>
      </c>
      <c r="F23" s="1466">
        <v>0</v>
      </c>
      <c r="G23" s="614">
        <f t="shared" si="0"/>
        <v>2500</v>
      </c>
      <c r="H23" s="1810" t="s">
        <v>739</v>
      </c>
      <c r="I23" s="263"/>
      <c r="J23" s="263"/>
      <c r="K23" s="263"/>
      <c r="L23" s="263"/>
      <c r="M23" s="263"/>
      <c r="N23" s="1006"/>
      <c r="O23" s="1006"/>
      <c r="P23" s="1006"/>
      <c r="Q23" s="1006"/>
      <c r="R23" s="1006"/>
      <c r="S23" s="1006"/>
      <c r="T23" s="1006"/>
      <c r="U23" s="1006"/>
      <c r="V23" s="1006"/>
      <c r="W23" s="1006"/>
      <c r="X23" s="1006"/>
      <c r="Y23" s="1006"/>
    </row>
    <row r="24" spans="1:30" s="1005" customFormat="1" ht="25.5" x14ac:dyDescent="0.2">
      <c r="A24" s="805" t="s">
        <v>627</v>
      </c>
      <c r="B24" s="1004" t="s">
        <v>736</v>
      </c>
      <c r="C24" s="608" t="s">
        <v>800</v>
      </c>
      <c r="D24" s="572"/>
      <c r="E24" s="571">
        <v>800</v>
      </c>
      <c r="F24" s="1466">
        <v>0</v>
      </c>
      <c r="G24" s="614">
        <f t="shared" si="0"/>
        <v>800</v>
      </c>
      <c r="H24" s="1810" t="s">
        <v>739</v>
      </c>
      <c r="I24" s="263"/>
      <c r="J24" s="263"/>
      <c r="K24" s="263"/>
      <c r="L24" s="263"/>
      <c r="M24" s="263"/>
      <c r="N24" s="1006"/>
      <c r="O24" s="1006"/>
      <c r="P24" s="1006"/>
      <c r="Q24" s="1006"/>
      <c r="R24" s="1006"/>
      <c r="S24" s="1006"/>
      <c r="T24" s="1006"/>
      <c r="U24" s="1006"/>
      <c r="V24" s="1006"/>
      <c r="W24" s="1006"/>
      <c r="X24" s="1006"/>
      <c r="Y24" s="1006"/>
    </row>
    <row r="25" spans="1:30" s="1005" customFormat="1" ht="25.5" x14ac:dyDescent="0.2">
      <c r="A25" s="805" t="s">
        <v>627</v>
      </c>
      <c r="B25" s="1004" t="s">
        <v>737</v>
      </c>
      <c r="C25" s="608" t="s">
        <v>846</v>
      </c>
      <c r="D25" s="572"/>
      <c r="E25" s="571">
        <v>100</v>
      </c>
      <c r="F25" s="1466">
        <v>0</v>
      </c>
      <c r="G25" s="614">
        <f t="shared" si="0"/>
        <v>100</v>
      </c>
      <c r="H25" s="1810" t="s">
        <v>640</v>
      </c>
      <c r="I25" s="263"/>
      <c r="J25" s="263"/>
      <c r="K25" s="263"/>
      <c r="L25" s="263"/>
      <c r="M25" s="263"/>
      <c r="N25" s="1006"/>
      <c r="O25" s="1006"/>
      <c r="P25" s="1006"/>
      <c r="Q25" s="1006"/>
      <c r="R25" s="1006"/>
      <c r="S25" s="1006"/>
      <c r="T25" s="1006"/>
      <c r="U25" s="1006"/>
      <c r="V25" s="1006"/>
      <c r="W25" s="1006"/>
      <c r="X25" s="1006"/>
      <c r="Y25" s="1006"/>
    </row>
    <row r="26" spans="1:30" s="1005" customFormat="1" ht="14.45" customHeight="1" x14ac:dyDescent="0.2">
      <c r="A26" s="805" t="s">
        <v>627</v>
      </c>
      <c r="B26" s="1004" t="s">
        <v>764</v>
      </c>
      <c r="C26" s="608" t="s">
        <v>766</v>
      </c>
      <c r="D26" s="572"/>
      <c r="E26" s="571">
        <v>2000</v>
      </c>
      <c r="F26" s="1466">
        <v>0</v>
      </c>
      <c r="G26" s="614">
        <f t="shared" si="0"/>
        <v>2000</v>
      </c>
      <c r="H26" s="1810" t="s">
        <v>803</v>
      </c>
      <c r="I26" s="263"/>
      <c r="J26" s="263"/>
      <c r="K26" s="263"/>
      <c r="L26" s="263"/>
      <c r="M26" s="263"/>
      <c r="N26" s="1006"/>
      <c r="O26" s="1006"/>
      <c r="P26" s="1006"/>
      <c r="Q26" s="1006"/>
      <c r="R26" s="1006"/>
      <c r="S26" s="1006"/>
      <c r="T26" s="1006"/>
      <c r="U26" s="1006"/>
      <c r="V26" s="1006"/>
      <c r="W26" s="1006"/>
      <c r="X26" s="1006"/>
      <c r="Y26" s="1006"/>
    </row>
    <row r="27" spans="1:30" s="1005" customFormat="1" x14ac:dyDescent="0.2">
      <c r="A27" s="805" t="s">
        <v>627</v>
      </c>
      <c r="B27" s="1004" t="s">
        <v>765</v>
      </c>
      <c r="C27" s="608" t="s">
        <v>845</v>
      </c>
      <c r="D27" s="572"/>
      <c r="E27" s="571">
        <v>1500</v>
      </c>
      <c r="F27" s="1466">
        <v>0</v>
      </c>
      <c r="G27" s="614">
        <f t="shared" si="0"/>
        <v>1500</v>
      </c>
      <c r="H27" s="1810" t="s">
        <v>804</v>
      </c>
      <c r="I27" s="263"/>
      <c r="J27" s="263"/>
      <c r="K27" s="263"/>
      <c r="L27" s="263"/>
      <c r="M27" s="263"/>
      <c r="N27" s="1006"/>
      <c r="O27" s="1006"/>
      <c r="P27" s="1006"/>
      <c r="Q27" s="1006"/>
      <c r="R27" s="1006"/>
      <c r="S27" s="1006"/>
      <c r="T27" s="1006"/>
      <c r="U27" s="1006"/>
      <c r="V27" s="1006"/>
      <c r="W27" s="1006"/>
      <c r="X27" s="1006"/>
      <c r="Y27" s="1006"/>
    </row>
    <row r="28" spans="1:30" ht="14.1" customHeight="1" x14ac:dyDescent="0.2">
      <c r="A28" s="608" t="s">
        <v>60</v>
      </c>
      <c r="B28" s="1004">
        <v>63</v>
      </c>
      <c r="C28" s="989" t="s">
        <v>522</v>
      </c>
      <c r="D28" s="613"/>
      <c r="E28" s="879">
        <f>SUM(E21:E27)</f>
        <v>9900</v>
      </c>
      <c r="F28" s="1467">
        <f>SUM(F21:F22)</f>
        <v>0</v>
      </c>
      <c r="G28" s="879">
        <f>SUM(G21:G27)</f>
        <v>9900</v>
      </c>
      <c r="H28" s="1809"/>
      <c r="I28" s="263"/>
      <c r="J28" s="263"/>
      <c r="K28" s="263"/>
      <c r="L28" s="263"/>
      <c r="M28" s="263"/>
      <c r="R28" s="263"/>
      <c r="Z28" s="366"/>
      <c r="AA28" s="366"/>
      <c r="AB28" s="366"/>
      <c r="AC28" s="366"/>
      <c r="AD28" s="366"/>
    </row>
    <row r="29" spans="1:30" ht="14.1" customHeight="1" x14ac:dyDescent="0.2">
      <c r="A29" s="608" t="s">
        <v>60</v>
      </c>
      <c r="B29" s="984">
        <v>80.103999999999999</v>
      </c>
      <c r="C29" s="818" t="s">
        <v>521</v>
      </c>
      <c r="D29" s="572"/>
      <c r="E29" s="575">
        <f t="shared" ref="E29:F29" si="1">E28</f>
        <v>9900</v>
      </c>
      <c r="F29" s="1468">
        <f t="shared" si="1"/>
        <v>0</v>
      </c>
      <c r="G29" s="575">
        <f t="shared" ref="G29:G31" si="2">G28</f>
        <v>9900</v>
      </c>
      <c r="H29" s="1406"/>
      <c r="I29" s="263"/>
      <c r="J29" s="263"/>
      <c r="K29" s="263"/>
      <c r="L29" s="263"/>
      <c r="M29" s="263"/>
      <c r="R29" s="263"/>
      <c r="Z29" s="366"/>
      <c r="AA29" s="366"/>
      <c r="AB29" s="366"/>
      <c r="AC29" s="366"/>
      <c r="AD29" s="366"/>
    </row>
    <row r="30" spans="1:30" ht="14.1" customHeight="1" x14ac:dyDescent="0.2">
      <c r="A30" s="608" t="s">
        <v>60</v>
      </c>
      <c r="B30" s="608">
        <v>80</v>
      </c>
      <c r="C30" s="989" t="s">
        <v>52</v>
      </c>
      <c r="D30" s="811"/>
      <c r="E30" s="575">
        <f>E29</f>
        <v>9900</v>
      </c>
      <c r="F30" s="1468">
        <f t="shared" ref="F30:F31" si="3">F29</f>
        <v>0</v>
      </c>
      <c r="G30" s="575">
        <f t="shared" si="2"/>
        <v>9900</v>
      </c>
      <c r="H30" s="1405"/>
      <c r="I30" s="263"/>
      <c r="J30" s="263"/>
      <c r="K30" s="263"/>
      <c r="L30" s="263"/>
      <c r="M30" s="263"/>
      <c r="R30" s="263"/>
      <c r="Z30" s="366"/>
      <c r="AA30" s="366"/>
      <c r="AB30" s="366"/>
      <c r="AC30" s="366"/>
      <c r="AD30" s="366"/>
    </row>
    <row r="31" spans="1:30" s="819" customFormat="1" ht="14.1" customHeight="1" x14ac:dyDescent="0.2">
      <c r="A31" s="608" t="s">
        <v>60</v>
      </c>
      <c r="B31" s="815">
        <v>3452</v>
      </c>
      <c r="C31" s="818" t="s">
        <v>56</v>
      </c>
      <c r="D31" s="811"/>
      <c r="E31" s="571">
        <f>E30</f>
        <v>9900</v>
      </c>
      <c r="F31" s="1466">
        <f t="shared" si="3"/>
        <v>0</v>
      </c>
      <c r="G31" s="571">
        <f t="shared" si="2"/>
        <v>9900</v>
      </c>
      <c r="H31" s="1405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</row>
    <row r="32" spans="1:30" ht="14.1" customHeight="1" x14ac:dyDescent="0.2">
      <c r="A32" s="612" t="s">
        <v>60</v>
      </c>
      <c r="B32" s="612"/>
      <c r="C32" s="821" t="s">
        <v>63</v>
      </c>
      <c r="D32" s="812"/>
      <c r="E32" s="568">
        <f t="shared" ref="E32" si="4">E31</f>
        <v>9900</v>
      </c>
      <c r="F32" s="1469">
        <f t="shared" ref="F32:G32" si="5">F31</f>
        <v>0</v>
      </c>
      <c r="G32" s="568">
        <f t="shared" si="5"/>
        <v>9900</v>
      </c>
      <c r="H32" s="1405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819"/>
      <c r="AA32" s="819"/>
      <c r="AB32" s="819"/>
      <c r="AC32" s="366"/>
      <c r="AD32" s="366"/>
    </row>
    <row r="33" spans="1:30" x14ac:dyDescent="0.2">
      <c r="A33" s="608"/>
      <c r="B33" s="608"/>
      <c r="C33" s="818"/>
      <c r="D33" s="811"/>
      <c r="E33" s="811"/>
      <c r="F33" s="1466"/>
      <c r="G33" s="811"/>
      <c r="H33" s="1405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819"/>
      <c r="AA33" s="819"/>
      <c r="AB33" s="819"/>
      <c r="AC33" s="366"/>
      <c r="AD33" s="366"/>
    </row>
    <row r="34" spans="1:30" ht="13.9" customHeight="1" x14ac:dyDescent="0.2">
      <c r="A34" s="608"/>
      <c r="B34" s="608"/>
      <c r="C34" s="818" t="s">
        <v>15</v>
      </c>
      <c r="D34" s="811"/>
      <c r="E34" s="811"/>
      <c r="F34" s="1466"/>
      <c r="G34" s="811"/>
      <c r="H34" s="1405"/>
      <c r="I34" s="264"/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4"/>
      <c r="U34" s="264"/>
      <c r="V34" s="264"/>
      <c r="W34" s="264"/>
      <c r="X34" s="264"/>
      <c r="Y34" s="264"/>
      <c r="Z34" s="819"/>
      <c r="AA34" s="819"/>
      <c r="AB34" s="819"/>
      <c r="AC34" s="366"/>
      <c r="AD34" s="366"/>
    </row>
    <row r="35" spans="1:30" ht="13.9" customHeight="1" x14ac:dyDescent="0.2">
      <c r="A35" s="608" t="s">
        <v>64</v>
      </c>
      <c r="B35" s="815">
        <v>5452</v>
      </c>
      <c r="C35" s="818" t="s">
        <v>32</v>
      </c>
      <c r="D35" s="811"/>
      <c r="E35" s="811"/>
      <c r="F35" s="1466"/>
      <c r="G35" s="811"/>
      <c r="H35" s="1405"/>
      <c r="I35" s="263"/>
      <c r="J35" s="263"/>
      <c r="K35" s="263"/>
      <c r="L35" s="263"/>
      <c r="M35" s="263"/>
      <c r="R35" s="263"/>
      <c r="Z35" s="366"/>
      <c r="AA35" s="366"/>
      <c r="AB35" s="366"/>
      <c r="AC35" s="366"/>
      <c r="AD35" s="366"/>
    </row>
    <row r="36" spans="1:30" ht="13.9" customHeight="1" x14ac:dyDescent="0.2">
      <c r="A36" s="608"/>
      <c r="B36" s="993">
        <v>1</v>
      </c>
      <c r="C36" s="989" t="s">
        <v>105</v>
      </c>
      <c r="D36" s="1003"/>
      <c r="E36" s="1003"/>
      <c r="F36" s="1470"/>
      <c r="G36" s="1003"/>
      <c r="H36" s="1811"/>
      <c r="I36" s="263"/>
      <c r="J36" s="263"/>
      <c r="K36" s="263"/>
      <c r="L36" s="263"/>
      <c r="M36" s="263"/>
      <c r="R36" s="263"/>
      <c r="Z36" s="366"/>
      <c r="AA36" s="366"/>
      <c r="AB36" s="366"/>
      <c r="AC36" s="366"/>
      <c r="AD36" s="366"/>
    </row>
    <row r="37" spans="1:30" s="360" customFormat="1" ht="13.9" customHeight="1" x14ac:dyDescent="0.2">
      <c r="A37" s="992"/>
      <c r="B37" s="984">
        <v>1.101</v>
      </c>
      <c r="C37" s="818" t="s">
        <v>109</v>
      </c>
      <c r="D37" s="1003"/>
      <c r="E37" s="1003"/>
      <c r="F37" s="1470"/>
      <c r="G37" s="1003"/>
      <c r="H37" s="1811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</row>
    <row r="38" spans="1:30" s="1002" customFormat="1" ht="25.5" x14ac:dyDescent="0.2">
      <c r="A38" s="992"/>
      <c r="B38" s="993">
        <v>50</v>
      </c>
      <c r="C38" s="989" t="s">
        <v>212</v>
      </c>
      <c r="D38" s="613"/>
      <c r="E38" s="988"/>
      <c r="F38" s="1465"/>
      <c r="G38" s="988"/>
      <c r="H38" s="1808"/>
      <c r="I38" s="1001"/>
      <c r="J38" s="1001"/>
      <c r="K38" s="1001"/>
      <c r="L38" s="1001"/>
      <c r="M38" s="1001"/>
      <c r="N38" s="1001"/>
      <c r="O38" s="1001"/>
      <c r="P38" s="1001"/>
      <c r="Q38" s="1001"/>
      <c r="R38" s="1001"/>
      <c r="S38" s="1001"/>
      <c r="T38" s="1001"/>
      <c r="U38" s="1001"/>
      <c r="V38" s="1001"/>
      <c r="W38" s="1001"/>
      <c r="X38" s="1001"/>
      <c r="Y38" s="1001"/>
    </row>
    <row r="39" spans="1:30" s="1002" customFormat="1" ht="13.9" customHeight="1" x14ac:dyDescent="0.2">
      <c r="A39" s="992"/>
      <c r="B39" s="993">
        <v>81</v>
      </c>
      <c r="C39" s="989" t="s">
        <v>110</v>
      </c>
      <c r="D39" s="613"/>
      <c r="E39" s="988"/>
      <c r="F39" s="1465"/>
      <c r="G39" s="988"/>
      <c r="H39" s="1808"/>
      <c r="I39" s="1001"/>
      <c r="J39" s="1001"/>
      <c r="K39" s="1001"/>
      <c r="L39" s="1001"/>
      <c r="M39" s="1001"/>
      <c r="N39" s="1001"/>
      <c r="O39" s="1001"/>
      <c r="P39" s="1001"/>
      <c r="Q39" s="1001"/>
      <c r="R39" s="1001"/>
      <c r="S39" s="1001"/>
      <c r="T39" s="1001"/>
      <c r="U39" s="1001"/>
      <c r="V39" s="1001"/>
      <c r="W39" s="1001"/>
      <c r="X39" s="1001"/>
      <c r="Y39" s="1001"/>
    </row>
    <row r="40" spans="1:30" s="360" customFormat="1" ht="40.15" customHeight="1" x14ac:dyDescent="0.2">
      <c r="A40" s="874" t="s">
        <v>627</v>
      </c>
      <c r="B40" s="994" t="s">
        <v>740</v>
      </c>
      <c r="C40" s="875" t="s">
        <v>741</v>
      </c>
      <c r="D40" s="572"/>
      <c r="E40" s="575">
        <v>8928</v>
      </c>
      <c r="F40" s="1468">
        <v>0</v>
      </c>
      <c r="G40" s="571">
        <f t="shared" ref="G40" si="6">SUM(E40:F40)</f>
        <v>8928</v>
      </c>
      <c r="H40" s="1810" t="s">
        <v>739</v>
      </c>
      <c r="I40" s="263"/>
      <c r="J40" s="263"/>
      <c r="K40" s="263"/>
      <c r="L40" s="263"/>
      <c r="M40" s="263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5"/>
    </row>
    <row r="41" spans="1:30" s="360" customFormat="1" ht="13.9" customHeight="1" x14ac:dyDescent="0.2">
      <c r="A41" s="992" t="s">
        <v>60</v>
      </c>
      <c r="B41" s="993">
        <v>81</v>
      </c>
      <c r="C41" s="989" t="s">
        <v>110</v>
      </c>
      <c r="D41" s="613"/>
      <c r="E41" s="879">
        <f>SUM(E40:E40)</f>
        <v>8928</v>
      </c>
      <c r="F41" s="1467">
        <f>SUM(F40:F40)</f>
        <v>0</v>
      </c>
      <c r="G41" s="879">
        <f>SUM(G40:G40)</f>
        <v>8928</v>
      </c>
      <c r="H41" s="1809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5"/>
    </row>
    <row r="42" spans="1:30" s="360" customFormat="1" ht="30" customHeight="1" x14ac:dyDescent="0.2">
      <c r="A42" s="992" t="s">
        <v>60</v>
      </c>
      <c r="B42" s="993">
        <v>50</v>
      </c>
      <c r="C42" s="989" t="s">
        <v>212</v>
      </c>
      <c r="D42" s="613"/>
      <c r="E42" s="635">
        <f>E41</f>
        <v>8928</v>
      </c>
      <c r="F42" s="1471">
        <f t="shared" ref="F42:G42" si="7">F41</f>
        <v>0</v>
      </c>
      <c r="G42" s="635">
        <f t="shared" si="7"/>
        <v>8928</v>
      </c>
      <c r="H42" s="1809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5"/>
      <c r="X42" s="265"/>
      <c r="Y42" s="265"/>
    </row>
    <row r="43" spans="1:30" s="360" customFormat="1" x14ac:dyDescent="0.2">
      <c r="A43" s="992" t="s">
        <v>60</v>
      </c>
      <c r="B43" s="984">
        <v>1.101</v>
      </c>
      <c r="C43" s="818" t="s">
        <v>109</v>
      </c>
      <c r="D43" s="613"/>
      <c r="E43" s="999">
        <f>SUM(E42,)</f>
        <v>8928</v>
      </c>
      <c r="F43" s="1471">
        <f t="shared" ref="F43:G43" si="8">SUM(F42,)</f>
        <v>0</v>
      </c>
      <c r="G43" s="999">
        <f t="shared" si="8"/>
        <v>8928</v>
      </c>
      <c r="H43" s="1808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</row>
    <row r="44" spans="1:30" s="360" customFormat="1" ht="10.15" customHeight="1" x14ac:dyDescent="0.2">
      <c r="A44" s="992"/>
      <c r="B44" s="998"/>
      <c r="C44" s="818"/>
      <c r="D44" s="988"/>
      <c r="E44" s="988"/>
      <c r="F44" s="1465"/>
      <c r="G44" s="811"/>
      <c r="H44" s="140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</row>
    <row r="45" spans="1:30" s="360" customFormat="1" ht="15.6" customHeight="1" x14ac:dyDescent="0.2">
      <c r="A45" s="992"/>
      <c r="B45" s="984">
        <v>1.1020000000000001</v>
      </c>
      <c r="C45" s="876" t="s">
        <v>520</v>
      </c>
      <c r="D45" s="1473"/>
      <c r="E45" s="997"/>
      <c r="F45" s="1470"/>
      <c r="G45" s="997"/>
      <c r="H45" s="1812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</row>
    <row r="46" spans="1:30" s="360" customFormat="1" ht="13.9" customHeight="1" x14ac:dyDescent="0.2">
      <c r="A46" s="992"/>
      <c r="B46" s="993">
        <v>61</v>
      </c>
      <c r="C46" s="875" t="s">
        <v>54</v>
      </c>
      <c r="D46" s="1473"/>
      <c r="E46" s="997"/>
      <c r="F46" s="1470"/>
      <c r="G46" s="997"/>
      <c r="H46" s="1812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</row>
    <row r="47" spans="1:30" s="360" customFormat="1" ht="26.25" customHeight="1" x14ac:dyDescent="0.2">
      <c r="A47" s="992"/>
      <c r="B47" s="994" t="s">
        <v>492</v>
      </c>
      <c r="C47" s="875" t="s">
        <v>526</v>
      </c>
      <c r="D47" s="572"/>
      <c r="E47" s="571">
        <v>150000</v>
      </c>
      <c r="F47" s="1466">
        <v>0</v>
      </c>
      <c r="G47" s="571">
        <f>SUM(E47:F47)</f>
        <v>150000</v>
      </c>
      <c r="H47" s="1813" t="s">
        <v>806</v>
      </c>
      <c r="I47" s="974"/>
      <c r="J47" s="974"/>
      <c r="K47" s="996"/>
      <c r="L47" s="974"/>
      <c r="M47" s="995"/>
      <c r="N47" s="265"/>
      <c r="O47" s="265"/>
      <c r="P47" s="265"/>
      <c r="Q47" s="265"/>
      <c r="R47" s="265"/>
      <c r="S47" s="265" t="s">
        <v>111</v>
      </c>
      <c r="T47" s="265" t="s">
        <v>111</v>
      </c>
      <c r="U47" s="265" t="s">
        <v>111</v>
      </c>
      <c r="V47" s="265" t="s">
        <v>111</v>
      </c>
      <c r="W47" s="265" t="s">
        <v>111</v>
      </c>
      <c r="X47" s="265" t="s">
        <v>111</v>
      </c>
      <c r="Y47" s="265" t="s">
        <v>111</v>
      </c>
      <c r="Z47" s="360" t="s">
        <v>111</v>
      </c>
      <c r="AA47" s="360" t="s">
        <v>111</v>
      </c>
      <c r="AB47" s="360" t="s">
        <v>111</v>
      </c>
    </row>
    <row r="48" spans="1:30" s="360" customFormat="1" ht="14.1" customHeight="1" x14ac:dyDescent="0.2">
      <c r="A48" s="992" t="s">
        <v>60</v>
      </c>
      <c r="B48" s="993">
        <v>61</v>
      </c>
      <c r="C48" s="875" t="s">
        <v>54</v>
      </c>
      <c r="D48" s="572"/>
      <c r="E48" s="568">
        <f>SUM(E47:E47)</f>
        <v>150000</v>
      </c>
      <c r="F48" s="1469">
        <f>SUM(F47:F47)</f>
        <v>0</v>
      </c>
      <c r="G48" s="568">
        <f>SUM(G47:G47)</f>
        <v>150000</v>
      </c>
      <c r="H48" s="1406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</row>
    <row r="49" spans="1:30" s="360" customFormat="1" ht="14.1" customHeight="1" x14ac:dyDescent="0.2">
      <c r="A49" s="992" t="s">
        <v>60</v>
      </c>
      <c r="B49" s="984">
        <v>1.1020000000000001</v>
      </c>
      <c r="C49" s="876" t="s">
        <v>520</v>
      </c>
      <c r="D49" s="572"/>
      <c r="E49" s="568">
        <f>E48</f>
        <v>150000</v>
      </c>
      <c r="F49" s="1469">
        <f t="shared" ref="F49:G49" si="9">F48</f>
        <v>0</v>
      </c>
      <c r="G49" s="568">
        <f t="shared" si="9"/>
        <v>150000</v>
      </c>
      <c r="H49" s="1406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</row>
    <row r="50" spans="1:30" x14ac:dyDescent="0.2">
      <c r="A50" s="992" t="s">
        <v>60</v>
      </c>
      <c r="B50" s="1474">
        <v>1</v>
      </c>
      <c r="C50" s="875" t="s">
        <v>105</v>
      </c>
      <c r="D50" s="572"/>
      <c r="E50" s="565">
        <f>E49+E43</f>
        <v>158928</v>
      </c>
      <c r="F50" s="1472">
        <f>F49+F43</f>
        <v>0</v>
      </c>
      <c r="G50" s="565">
        <f>G49+G43</f>
        <v>158928</v>
      </c>
      <c r="H50" s="1407"/>
      <c r="I50" s="263"/>
      <c r="J50" s="263"/>
      <c r="K50" s="263"/>
      <c r="L50" s="263"/>
      <c r="M50" s="263"/>
      <c r="R50" s="263"/>
      <c r="Z50" s="366"/>
      <c r="AA50" s="366"/>
      <c r="AB50" s="366"/>
      <c r="AC50" s="366"/>
      <c r="AD50" s="366"/>
    </row>
    <row r="51" spans="1:30" s="360" customFormat="1" x14ac:dyDescent="0.2">
      <c r="A51" s="991" t="s">
        <v>60</v>
      </c>
      <c r="B51" s="990">
        <v>5452</v>
      </c>
      <c r="C51" s="807" t="s">
        <v>32</v>
      </c>
      <c r="D51" s="574"/>
      <c r="E51" s="568">
        <f t="shared" ref="E51:G52" si="10">E50</f>
        <v>158928</v>
      </c>
      <c r="F51" s="1469">
        <f t="shared" si="10"/>
        <v>0</v>
      </c>
      <c r="G51" s="568">
        <f t="shared" si="10"/>
        <v>158928</v>
      </c>
      <c r="H51" s="1406"/>
      <c r="I51" s="265"/>
      <c r="J51" s="265"/>
      <c r="K51" s="265"/>
      <c r="L51" s="265"/>
      <c r="M51" s="265"/>
      <c r="N51" s="265"/>
      <c r="O51" s="265"/>
      <c r="P51" s="265"/>
      <c r="Q51" s="265"/>
      <c r="R51" s="265"/>
      <c r="S51" s="265"/>
      <c r="T51" s="265"/>
      <c r="U51" s="265"/>
      <c r="V51" s="265"/>
      <c r="W51" s="265"/>
      <c r="X51" s="265"/>
      <c r="Y51" s="265"/>
    </row>
    <row r="52" spans="1:30" s="360" customFormat="1" x14ac:dyDescent="0.2">
      <c r="A52" s="612" t="s">
        <v>60</v>
      </c>
      <c r="B52" s="612"/>
      <c r="C52" s="821" t="s">
        <v>15</v>
      </c>
      <c r="D52" s="572"/>
      <c r="E52" s="571">
        <f t="shared" si="10"/>
        <v>158928</v>
      </c>
      <c r="F52" s="1466">
        <f t="shared" si="10"/>
        <v>0</v>
      </c>
      <c r="G52" s="571">
        <f t="shared" si="10"/>
        <v>158928</v>
      </c>
      <c r="H52" s="1406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265"/>
      <c r="U52" s="265"/>
      <c r="V52" s="265"/>
      <c r="W52" s="265"/>
      <c r="X52" s="265"/>
      <c r="Y52" s="265"/>
    </row>
    <row r="53" spans="1:30" x14ac:dyDescent="0.2">
      <c r="A53" s="612" t="s">
        <v>60</v>
      </c>
      <c r="B53" s="612"/>
      <c r="C53" s="821" t="s">
        <v>61</v>
      </c>
      <c r="D53" s="812"/>
      <c r="E53" s="568">
        <f>E52+E32</f>
        <v>168828</v>
      </c>
      <c r="F53" s="1469">
        <f>F52+F32</f>
        <v>0</v>
      </c>
      <c r="G53" s="812">
        <f>G52+G32</f>
        <v>168828</v>
      </c>
      <c r="H53" s="1405"/>
      <c r="I53" s="263"/>
      <c r="J53" s="263"/>
      <c r="K53" s="263"/>
      <c r="L53" s="263"/>
      <c r="M53" s="263"/>
      <c r="R53" s="263"/>
      <c r="Z53" s="366"/>
      <c r="AA53" s="366"/>
      <c r="AB53" s="366"/>
      <c r="AC53" s="366"/>
      <c r="AD53" s="366"/>
    </row>
    <row r="54" spans="1:30" x14ac:dyDescent="0.2">
      <c r="A54" s="1754" t="s">
        <v>830</v>
      </c>
      <c r="B54" s="1754"/>
      <c r="C54" s="1754"/>
      <c r="D54" s="1754"/>
      <c r="E54" s="1754"/>
      <c r="F54" s="1754"/>
      <c r="G54" s="1754"/>
      <c r="H54" s="1403"/>
      <c r="I54" s="983"/>
      <c r="J54" s="983"/>
      <c r="K54" s="983"/>
      <c r="L54" s="983"/>
      <c r="M54" s="983"/>
      <c r="N54" s="264"/>
      <c r="R54" s="263"/>
    </row>
    <row r="55" spans="1:30" ht="15.6" customHeight="1" x14ac:dyDescent="0.2">
      <c r="A55" s="2067" t="s">
        <v>625</v>
      </c>
      <c r="B55" s="2067"/>
      <c r="C55" s="2067"/>
      <c r="D55" s="983"/>
      <c r="E55" s="983"/>
      <c r="F55" s="983"/>
      <c r="G55" s="983"/>
      <c r="H55" s="1403"/>
      <c r="I55" s="988"/>
      <c r="J55" s="983"/>
      <c r="K55" s="983"/>
      <c r="L55" s="983"/>
      <c r="M55" s="983"/>
      <c r="N55" s="264"/>
      <c r="R55" s="263"/>
      <c r="W55" s="366"/>
      <c r="X55" s="366"/>
      <c r="Y55" s="366"/>
      <c r="Z55" s="366"/>
      <c r="AA55" s="366"/>
      <c r="AB55" s="366"/>
      <c r="AC55" s="366"/>
      <c r="AD55" s="366"/>
    </row>
    <row r="56" spans="1:30" x14ac:dyDescent="0.2">
      <c r="A56" s="1382" t="s">
        <v>801</v>
      </c>
      <c r="B56" s="1475" t="s">
        <v>824</v>
      </c>
      <c r="C56" s="1383"/>
      <c r="D56" s="983"/>
      <c r="E56" s="983"/>
      <c r="F56" s="983"/>
      <c r="G56" s="983"/>
      <c r="H56" s="1403"/>
      <c r="I56" s="988"/>
      <c r="J56" s="983"/>
      <c r="K56" s="983"/>
      <c r="L56" s="983"/>
      <c r="M56" s="983"/>
      <c r="N56" s="264"/>
      <c r="R56" s="263"/>
      <c r="W56" s="366"/>
      <c r="X56" s="366"/>
      <c r="Y56" s="366"/>
      <c r="Z56" s="366"/>
      <c r="AA56" s="366"/>
      <c r="AB56" s="366"/>
      <c r="AC56" s="366"/>
      <c r="AD56" s="366"/>
    </row>
    <row r="57" spans="1:30" ht="14.45" customHeight="1" x14ac:dyDescent="0.2">
      <c r="A57" s="1382" t="s">
        <v>802</v>
      </c>
      <c r="B57" s="2067" t="s">
        <v>742</v>
      </c>
      <c r="C57" s="2067"/>
      <c r="D57" s="2067"/>
      <c r="E57" s="2067"/>
      <c r="F57" s="2067"/>
      <c r="G57" s="2067"/>
      <c r="H57" s="1403"/>
      <c r="I57" s="988"/>
      <c r="J57" s="983"/>
      <c r="K57" s="983"/>
      <c r="L57" s="983"/>
      <c r="M57" s="983"/>
      <c r="N57" s="264"/>
      <c r="R57" s="263"/>
      <c r="W57" s="366"/>
      <c r="X57" s="366"/>
      <c r="Y57" s="366"/>
      <c r="Z57" s="366"/>
      <c r="AA57" s="366"/>
      <c r="AB57" s="366"/>
      <c r="AC57" s="366"/>
      <c r="AD57" s="366"/>
    </row>
    <row r="58" spans="1:30" ht="14.45" customHeight="1" x14ac:dyDescent="0.2">
      <c r="A58" s="1476" t="s">
        <v>640</v>
      </c>
      <c r="B58" s="2082" t="s">
        <v>734</v>
      </c>
      <c r="C58" s="2082"/>
      <c r="D58" s="2082"/>
      <c r="E58" s="2082"/>
      <c r="F58" s="2082"/>
      <c r="G58" s="2082"/>
      <c r="H58" s="2082"/>
      <c r="I58" s="983"/>
      <c r="J58" s="983"/>
      <c r="K58" s="983"/>
      <c r="L58" s="983"/>
      <c r="M58" s="983"/>
      <c r="N58" s="264"/>
      <c r="R58" s="263"/>
      <c r="W58" s="366"/>
      <c r="X58" s="366"/>
      <c r="Y58" s="366"/>
      <c r="Z58" s="366"/>
      <c r="AA58" s="366"/>
      <c r="AB58" s="366"/>
      <c r="AC58" s="366"/>
      <c r="AD58" s="366"/>
    </row>
    <row r="59" spans="1:30" x14ac:dyDescent="0.2">
      <c r="A59" s="1476" t="s">
        <v>803</v>
      </c>
      <c r="B59" s="1477" t="s">
        <v>805</v>
      </c>
      <c r="C59" s="1389"/>
      <c r="D59" s="1389"/>
      <c r="E59" s="1389"/>
      <c r="F59" s="1389"/>
      <c r="G59" s="1389"/>
      <c r="H59" s="1476"/>
      <c r="I59" s="983"/>
      <c r="J59" s="983"/>
      <c r="K59" s="983"/>
      <c r="L59" s="983"/>
      <c r="M59" s="983"/>
      <c r="N59" s="264"/>
      <c r="R59" s="263"/>
      <c r="W59" s="366"/>
      <c r="X59" s="366"/>
      <c r="Y59" s="366"/>
      <c r="Z59" s="366"/>
      <c r="AA59" s="366"/>
      <c r="AB59" s="366"/>
      <c r="AC59" s="366"/>
      <c r="AD59" s="366"/>
    </row>
    <row r="60" spans="1:30" x14ac:dyDescent="0.2">
      <c r="A60" s="1476" t="s">
        <v>804</v>
      </c>
      <c r="B60" s="1477" t="s">
        <v>845</v>
      </c>
      <c r="C60" s="1389"/>
      <c r="D60" s="1389"/>
      <c r="E60" s="1389"/>
      <c r="F60" s="1389"/>
      <c r="G60" s="1389"/>
      <c r="H60" s="1476"/>
      <c r="I60" s="983"/>
      <c r="J60" s="983"/>
      <c r="K60" s="983"/>
      <c r="L60" s="983"/>
      <c r="M60" s="983"/>
      <c r="N60" s="264"/>
      <c r="R60" s="263"/>
      <c r="W60" s="366"/>
      <c r="X60" s="366"/>
      <c r="Y60" s="366"/>
      <c r="Z60" s="366"/>
      <c r="AA60" s="366"/>
      <c r="AB60" s="366"/>
      <c r="AC60" s="366"/>
      <c r="AD60" s="366"/>
    </row>
    <row r="61" spans="1:30" ht="15" customHeight="1" x14ac:dyDescent="0.2">
      <c r="A61" s="1476" t="s">
        <v>806</v>
      </c>
      <c r="B61" s="1477" t="s">
        <v>807</v>
      </c>
      <c r="C61" s="1389"/>
      <c r="D61" s="1389"/>
      <c r="E61" s="1389"/>
      <c r="F61" s="1389"/>
      <c r="G61" s="1389"/>
      <c r="H61" s="1476"/>
      <c r="I61" s="983"/>
      <c r="J61" s="983"/>
      <c r="K61" s="983"/>
      <c r="L61" s="983"/>
      <c r="M61" s="983"/>
      <c r="N61" s="264"/>
      <c r="R61" s="263"/>
      <c r="W61" s="366"/>
      <c r="X61" s="366"/>
      <c r="Y61" s="366"/>
      <c r="Z61" s="366"/>
      <c r="AA61" s="366"/>
      <c r="AB61" s="366"/>
      <c r="AC61" s="366"/>
      <c r="AD61" s="366"/>
    </row>
    <row r="62" spans="1:30" x14ac:dyDescent="0.2">
      <c r="A62" s="987"/>
      <c r="B62" s="986"/>
      <c r="C62" s="985"/>
      <c r="D62" s="267"/>
      <c r="E62" s="268"/>
      <c r="F62" s="267"/>
      <c r="G62" s="268"/>
      <c r="H62" s="1232"/>
      <c r="I62" s="983"/>
      <c r="J62" s="983"/>
      <c r="K62" s="983"/>
      <c r="L62" s="983"/>
      <c r="M62" s="983"/>
      <c r="N62" s="264"/>
      <c r="R62" s="263"/>
      <c r="W62" s="366"/>
      <c r="X62" s="366"/>
      <c r="Y62" s="366"/>
      <c r="Z62" s="366"/>
      <c r="AA62" s="366"/>
      <c r="AB62" s="366"/>
      <c r="AC62" s="366"/>
      <c r="AD62" s="366"/>
    </row>
    <row r="63" spans="1:30" x14ac:dyDescent="0.2">
      <c r="A63" s="987"/>
      <c r="B63" s="986"/>
      <c r="C63" s="985"/>
      <c r="D63" s="983"/>
      <c r="E63" s="983"/>
      <c r="F63" s="983"/>
      <c r="G63" s="983"/>
      <c r="H63" s="1403"/>
      <c r="I63" s="983"/>
      <c r="J63" s="983"/>
      <c r="K63" s="983"/>
      <c r="L63" s="983"/>
      <c r="M63" s="983"/>
      <c r="N63" s="264"/>
      <c r="R63" s="263"/>
      <c r="W63" s="366"/>
      <c r="X63" s="366"/>
      <c r="Y63" s="366"/>
      <c r="Z63" s="366"/>
      <c r="AA63" s="366"/>
      <c r="AB63" s="366"/>
      <c r="AC63" s="366"/>
      <c r="AD63" s="366"/>
    </row>
    <row r="64" spans="1:30" x14ac:dyDescent="0.2">
      <c r="A64" s="987"/>
      <c r="B64" s="986"/>
      <c r="C64" s="985"/>
      <c r="D64" s="983"/>
      <c r="E64" s="983"/>
      <c r="F64" s="983"/>
      <c r="G64" s="983"/>
      <c r="H64" s="1403"/>
      <c r="I64" s="983"/>
      <c r="J64" s="983"/>
      <c r="K64" s="983"/>
      <c r="L64" s="983"/>
      <c r="M64" s="983"/>
      <c r="N64" s="264"/>
      <c r="R64" s="263"/>
      <c r="W64" s="366"/>
      <c r="X64" s="366"/>
      <c r="Y64" s="366"/>
      <c r="Z64" s="366"/>
      <c r="AA64" s="366"/>
      <c r="AB64" s="366"/>
      <c r="AC64" s="366"/>
      <c r="AD64" s="366"/>
    </row>
    <row r="65" spans="1:30" x14ac:dyDescent="0.2">
      <c r="A65" s="987"/>
      <c r="B65" s="986"/>
      <c r="C65" s="985"/>
      <c r="D65" s="983"/>
      <c r="E65" s="983"/>
      <c r="F65" s="983"/>
      <c r="G65" s="983"/>
      <c r="H65" s="1403"/>
      <c r="I65" s="983"/>
      <c r="J65" s="983"/>
      <c r="K65" s="983"/>
      <c r="L65" s="983"/>
      <c r="M65" s="983"/>
      <c r="N65" s="264"/>
      <c r="R65" s="263"/>
      <c r="W65" s="366"/>
      <c r="X65" s="366"/>
      <c r="Y65" s="366"/>
      <c r="Z65" s="366"/>
      <c r="AA65" s="366"/>
      <c r="AB65" s="366"/>
      <c r="AC65" s="366"/>
      <c r="AD65" s="366"/>
    </row>
    <row r="66" spans="1:30" x14ac:dyDescent="0.2">
      <c r="A66" s="987"/>
      <c r="B66" s="986"/>
      <c r="C66" s="985"/>
      <c r="D66" s="983"/>
      <c r="E66" s="983"/>
      <c r="F66" s="983"/>
      <c r="G66" s="983"/>
      <c r="H66" s="1403"/>
      <c r="I66" s="983"/>
      <c r="J66" s="983"/>
      <c r="K66" s="983"/>
      <c r="L66" s="983"/>
      <c r="M66" s="983"/>
      <c r="N66" s="264"/>
      <c r="R66" s="263"/>
      <c r="W66" s="366"/>
      <c r="X66" s="366"/>
      <c r="Y66" s="366"/>
      <c r="Z66" s="366"/>
      <c r="AA66" s="366"/>
      <c r="AB66" s="366"/>
      <c r="AC66" s="366"/>
      <c r="AD66" s="366"/>
    </row>
    <row r="67" spans="1:30" x14ac:dyDescent="0.2">
      <c r="A67" s="987"/>
      <c r="B67" s="986"/>
      <c r="C67" s="985"/>
      <c r="D67" s="983"/>
      <c r="E67" s="983"/>
      <c r="F67" s="983"/>
      <c r="G67" s="983"/>
      <c r="H67" s="1403"/>
      <c r="I67" s="983"/>
      <c r="J67" s="983"/>
      <c r="K67" s="983"/>
      <c r="L67" s="983"/>
      <c r="M67" s="983"/>
      <c r="N67" s="264"/>
      <c r="R67" s="263"/>
      <c r="W67" s="366"/>
      <c r="X67" s="366"/>
      <c r="Y67" s="366"/>
      <c r="Z67" s="366"/>
      <c r="AA67" s="366"/>
      <c r="AB67" s="366"/>
      <c r="AC67" s="366"/>
      <c r="AD67" s="366"/>
    </row>
    <row r="68" spans="1:30" x14ac:dyDescent="0.2">
      <c r="A68" s="608"/>
      <c r="B68" s="984"/>
      <c r="C68" s="892"/>
      <c r="D68" s="983"/>
      <c r="E68" s="983"/>
      <c r="F68" s="983"/>
      <c r="G68" s="983"/>
      <c r="H68" s="1403"/>
      <c r="I68" s="983"/>
      <c r="J68" s="983"/>
      <c r="K68" s="983"/>
      <c r="L68" s="983"/>
      <c r="M68" s="983"/>
      <c r="N68" s="264"/>
      <c r="R68" s="263"/>
      <c r="W68" s="366"/>
      <c r="X68" s="366"/>
      <c r="Y68" s="366"/>
      <c r="Z68" s="366"/>
      <c r="AA68" s="366"/>
      <c r="AB68" s="366"/>
      <c r="AC68" s="366"/>
      <c r="AD68" s="366"/>
    </row>
    <row r="69" spans="1:30" x14ac:dyDescent="0.2">
      <c r="A69" s="608"/>
      <c r="B69" s="608"/>
      <c r="C69" s="1211"/>
      <c r="D69" s="983"/>
      <c r="E69" s="983"/>
      <c r="F69" s="983"/>
      <c r="G69" s="983"/>
      <c r="H69" s="1403"/>
      <c r="I69" s="983"/>
      <c r="J69" s="983"/>
      <c r="K69" s="983"/>
      <c r="L69" s="983"/>
      <c r="M69" s="983"/>
      <c r="N69" s="264"/>
      <c r="W69" s="366"/>
      <c r="X69" s="366"/>
      <c r="Y69" s="366"/>
      <c r="Z69" s="366"/>
      <c r="AA69" s="366"/>
      <c r="AB69" s="366"/>
      <c r="AC69" s="366"/>
      <c r="AD69" s="366"/>
    </row>
    <row r="70" spans="1:30" x14ac:dyDescent="0.2">
      <c r="A70" s="608"/>
      <c r="B70" s="608"/>
      <c r="C70" s="1211"/>
      <c r="D70" s="588"/>
      <c r="E70" s="588"/>
      <c r="F70" s="588"/>
      <c r="G70" s="588"/>
      <c r="H70" s="588"/>
      <c r="I70" s="588"/>
      <c r="J70" s="588"/>
      <c r="K70" s="616"/>
      <c r="L70" s="616"/>
      <c r="M70" s="616"/>
      <c r="N70" s="264"/>
      <c r="W70" s="366"/>
      <c r="X70" s="366"/>
      <c r="Y70" s="366"/>
      <c r="Z70" s="366"/>
      <c r="AA70" s="366"/>
      <c r="AB70" s="366"/>
      <c r="AC70" s="366"/>
      <c r="AD70" s="366"/>
    </row>
    <row r="71" spans="1:30" x14ac:dyDescent="0.2">
      <c r="A71" s="608"/>
      <c r="B71" s="608"/>
      <c r="C71" s="1211"/>
      <c r="D71" s="1209"/>
      <c r="E71" s="1209"/>
      <c r="F71" s="1209"/>
      <c r="G71" s="1209"/>
      <c r="H71" s="1814"/>
      <c r="I71" s="1209"/>
      <c r="J71" s="1209"/>
      <c r="K71" s="616"/>
      <c r="L71" s="616"/>
      <c r="M71" s="616"/>
      <c r="N71" s="264"/>
      <c r="W71" s="366"/>
      <c r="X71" s="366"/>
      <c r="Y71" s="366"/>
      <c r="Z71" s="366"/>
      <c r="AA71" s="366"/>
      <c r="AB71" s="366"/>
      <c r="AC71" s="366"/>
      <c r="AD71" s="366"/>
    </row>
    <row r="72" spans="1:30" x14ac:dyDescent="0.2">
      <c r="A72" s="608"/>
      <c r="B72" s="608"/>
      <c r="C72" s="1212"/>
      <c r="D72" s="1210"/>
      <c r="E72" s="1210"/>
      <c r="F72" s="1210"/>
      <c r="G72" s="1210"/>
      <c r="H72" s="1814"/>
      <c r="I72" s="1210"/>
      <c r="J72" s="1210"/>
      <c r="K72" s="616"/>
      <c r="L72" s="616"/>
      <c r="M72" s="616"/>
      <c r="N72" s="264"/>
      <c r="W72" s="366"/>
      <c r="X72" s="366"/>
      <c r="Y72" s="366"/>
      <c r="Z72" s="366"/>
      <c r="AA72" s="366"/>
      <c r="AB72" s="366"/>
      <c r="AC72" s="366"/>
      <c r="AD72" s="366"/>
    </row>
    <row r="73" spans="1:30" x14ac:dyDescent="0.2">
      <c r="A73" s="608"/>
      <c r="B73" s="608"/>
      <c r="C73" s="1211"/>
      <c r="D73" s="616"/>
      <c r="E73" s="616"/>
      <c r="F73" s="616"/>
      <c r="G73" s="616"/>
      <c r="H73" s="1403"/>
      <c r="I73" s="616"/>
      <c r="J73" s="616"/>
      <c r="K73" s="616"/>
      <c r="L73" s="616"/>
      <c r="M73" s="616"/>
      <c r="N73" s="264"/>
      <c r="V73" s="982"/>
      <c r="W73" s="366"/>
      <c r="X73" s="366"/>
      <c r="Y73" s="366"/>
      <c r="Z73" s="366"/>
      <c r="AA73" s="366"/>
      <c r="AB73" s="366"/>
      <c r="AC73" s="366"/>
      <c r="AD73" s="366"/>
    </row>
    <row r="74" spans="1:30" x14ac:dyDescent="0.2">
      <c r="A74" s="608"/>
      <c r="B74" s="608"/>
      <c r="C74" s="1212"/>
      <c r="D74" s="616"/>
      <c r="E74" s="616"/>
      <c r="F74" s="616"/>
      <c r="G74" s="616"/>
      <c r="H74" s="1403"/>
      <c r="I74" s="616"/>
      <c r="J74" s="616"/>
      <c r="K74" s="616"/>
      <c r="L74" s="616"/>
      <c r="M74" s="616"/>
      <c r="N74" s="264"/>
      <c r="Q74" s="606"/>
      <c r="W74" s="366"/>
      <c r="X74" s="366"/>
      <c r="Y74" s="366"/>
      <c r="Z74" s="366"/>
      <c r="AA74" s="366"/>
      <c r="AB74" s="366"/>
      <c r="AC74" s="366"/>
      <c r="AD74" s="366"/>
    </row>
    <row r="75" spans="1:30" x14ac:dyDescent="0.2">
      <c r="A75" s="608"/>
      <c r="B75" s="608"/>
      <c r="C75" s="1212"/>
      <c r="D75" s="616"/>
      <c r="E75" s="616"/>
      <c r="F75" s="616"/>
      <c r="G75" s="616"/>
      <c r="H75" s="1403"/>
      <c r="I75" s="616"/>
      <c r="J75" s="616"/>
      <c r="K75" s="616"/>
      <c r="L75" s="616"/>
      <c r="M75" s="616"/>
      <c r="N75" s="264"/>
      <c r="Q75" s="606"/>
      <c r="W75" s="366"/>
      <c r="X75" s="366"/>
      <c r="Y75" s="366"/>
      <c r="Z75" s="366"/>
      <c r="AA75" s="366"/>
      <c r="AB75" s="366"/>
      <c r="AC75" s="366"/>
      <c r="AD75" s="366"/>
    </row>
    <row r="76" spans="1:30" x14ac:dyDescent="0.2">
      <c r="A76" s="819"/>
      <c r="B76" s="608"/>
      <c r="C76" s="1212"/>
      <c r="D76" s="616"/>
      <c r="E76" s="616"/>
      <c r="F76" s="616"/>
      <c r="G76" s="616"/>
      <c r="H76" s="1403"/>
      <c r="I76" s="616"/>
      <c r="J76" s="616"/>
      <c r="K76" s="616"/>
      <c r="L76" s="616"/>
      <c r="M76" s="616"/>
      <c r="N76" s="819"/>
      <c r="O76" s="366"/>
      <c r="P76" s="366"/>
      <c r="Q76" s="366"/>
      <c r="R76" s="366"/>
      <c r="S76" s="366"/>
      <c r="T76" s="366"/>
      <c r="U76" s="366"/>
      <c r="V76" s="366"/>
      <c r="W76" s="366"/>
      <c r="X76" s="366"/>
      <c r="Y76" s="366"/>
      <c r="Z76" s="366"/>
      <c r="AA76" s="366"/>
      <c r="AB76" s="366"/>
      <c r="AC76" s="366"/>
      <c r="AD76" s="366"/>
    </row>
    <row r="77" spans="1:30" x14ac:dyDescent="0.2">
      <c r="A77" s="819"/>
      <c r="B77" s="608"/>
      <c r="C77" s="1212"/>
      <c r="D77" s="616"/>
      <c r="E77" s="616"/>
      <c r="F77" s="616"/>
      <c r="G77" s="616"/>
      <c r="H77" s="1403"/>
      <c r="I77" s="616"/>
      <c r="J77" s="616"/>
      <c r="K77" s="616"/>
      <c r="L77" s="616"/>
      <c r="M77" s="616"/>
      <c r="N77" s="819"/>
      <c r="O77" s="366"/>
      <c r="P77" s="366"/>
      <c r="Q77" s="366"/>
      <c r="R77" s="366"/>
      <c r="S77" s="366"/>
      <c r="T77" s="366"/>
      <c r="U77" s="366"/>
      <c r="V77" s="366"/>
      <c r="W77" s="366"/>
      <c r="X77" s="366"/>
      <c r="Y77" s="366"/>
      <c r="Z77" s="366"/>
      <c r="AA77" s="366"/>
      <c r="AB77" s="366"/>
      <c r="AC77" s="366"/>
      <c r="AD77" s="366"/>
    </row>
    <row r="78" spans="1:30" x14ac:dyDescent="0.2">
      <c r="A78" s="819"/>
      <c r="B78" s="608"/>
      <c r="C78" s="1212"/>
      <c r="D78" s="616"/>
      <c r="E78" s="616"/>
      <c r="F78" s="616"/>
      <c r="G78" s="616"/>
      <c r="H78" s="1403"/>
      <c r="I78" s="616"/>
      <c r="J78" s="616"/>
      <c r="K78" s="616"/>
      <c r="L78" s="616"/>
      <c r="M78" s="616"/>
      <c r="N78" s="819"/>
      <c r="O78" s="366"/>
      <c r="P78" s="366"/>
      <c r="Q78" s="366"/>
      <c r="R78" s="366"/>
      <c r="S78" s="366"/>
      <c r="T78" s="366"/>
      <c r="U78" s="366"/>
      <c r="V78" s="366"/>
      <c r="W78" s="366"/>
      <c r="X78" s="366"/>
      <c r="Y78" s="366"/>
      <c r="Z78" s="366"/>
      <c r="AA78" s="366"/>
      <c r="AB78" s="366"/>
      <c r="AC78" s="366"/>
      <c r="AD78" s="366"/>
    </row>
    <row r="79" spans="1:30" x14ac:dyDescent="0.2">
      <c r="A79" s="819"/>
      <c r="B79" s="608"/>
      <c r="C79" s="1212"/>
      <c r="D79" s="616"/>
      <c r="E79" s="616"/>
      <c r="F79" s="616"/>
      <c r="G79" s="616"/>
      <c r="H79" s="1403"/>
      <c r="I79" s="616"/>
      <c r="J79" s="616"/>
      <c r="K79" s="616"/>
      <c r="L79" s="616"/>
      <c r="M79" s="616"/>
      <c r="N79" s="819"/>
      <c r="O79" s="366"/>
      <c r="P79" s="366"/>
      <c r="Q79" s="366"/>
      <c r="R79" s="366"/>
      <c r="S79" s="366"/>
      <c r="T79" s="366"/>
      <c r="U79" s="366"/>
      <c r="V79" s="366"/>
      <c r="W79" s="366"/>
      <c r="X79" s="366"/>
      <c r="Y79" s="366"/>
      <c r="Z79" s="366"/>
      <c r="AA79" s="366"/>
      <c r="AB79" s="366"/>
      <c r="AC79" s="366"/>
      <c r="AD79" s="366"/>
    </row>
    <row r="80" spans="1:30" x14ac:dyDescent="0.2">
      <c r="A80" s="819"/>
      <c r="B80" s="608"/>
      <c r="C80" s="1211"/>
      <c r="D80" s="616"/>
      <c r="E80" s="616"/>
      <c r="F80" s="616"/>
      <c r="G80" s="616"/>
      <c r="H80" s="1403"/>
      <c r="I80" s="616"/>
      <c r="J80" s="616"/>
      <c r="K80" s="616"/>
      <c r="L80" s="616"/>
      <c r="M80" s="616"/>
      <c r="N80" s="819"/>
      <c r="O80" s="366"/>
      <c r="P80" s="366"/>
      <c r="Q80" s="366"/>
      <c r="R80" s="366"/>
      <c r="S80" s="366"/>
      <c r="T80" s="366"/>
      <c r="U80" s="366"/>
      <c r="V80" s="366"/>
      <c r="W80" s="366"/>
      <c r="X80" s="366"/>
      <c r="Y80" s="366"/>
      <c r="Z80" s="366"/>
      <c r="AA80" s="366"/>
      <c r="AB80" s="366"/>
      <c r="AC80" s="366"/>
      <c r="AD80" s="366"/>
    </row>
    <row r="81" spans="1:30" x14ac:dyDescent="0.2">
      <c r="A81" s="819"/>
      <c r="B81" s="608"/>
      <c r="C81" s="1211"/>
      <c r="D81" s="616"/>
      <c r="E81" s="616"/>
      <c r="F81" s="616"/>
      <c r="G81" s="616"/>
      <c r="H81" s="1403"/>
      <c r="I81" s="616"/>
      <c r="J81" s="616"/>
      <c r="K81" s="616"/>
      <c r="L81" s="616"/>
      <c r="M81" s="616"/>
      <c r="N81" s="819"/>
      <c r="O81" s="366"/>
      <c r="P81" s="366"/>
      <c r="Q81" s="366"/>
      <c r="R81" s="366"/>
      <c r="S81" s="366"/>
      <c r="T81" s="366"/>
      <c r="U81" s="366"/>
      <c r="V81" s="366"/>
      <c r="W81" s="366"/>
      <c r="X81" s="366"/>
      <c r="Y81" s="366"/>
      <c r="Z81" s="366"/>
      <c r="AA81" s="366"/>
      <c r="AB81" s="366"/>
      <c r="AC81" s="366"/>
      <c r="AD81" s="366"/>
    </row>
    <row r="82" spans="1:30" x14ac:dyDescent="0.2">
      <c r="A82" s="819"/>
      <c r="B82" s="608"/>
      <c r="C82" s="1211"/>
      <c r="D82" s="616"/>
      <c r="E82" s="616"/>
      <c r="F82" s="616"/>
      <c r="G82" s="616"/>
      <c r="H82" s="1403"/>
      <c r="I82" s="616"/>
      <c r="J82" s="616"/>
      <c r="K82" s="616"/>
      <c r="L82" s="616"/>
      <c r="M82" s="616"/>
      <c r="N82" s="819"/>
      <c r="O82" s="366"/>
      <c r="P82" s="366"/>
      <c r="Q82" s="366"/>
      <c r="R82" s="366"/>
      <c r="S82" s="366"/>
      <c r="T82" s="366"/>
      <c r="U82" s="366"/>
      <c r="V82" s="366"/>
      <c r="W82" s="366"/>
      <c r="X82" s="366"/>
      <c r="Y82" s="366"/>
      <c r="Z82" s="366"/>
      <c r="AA82" s="366"/>
      <c r="AB82" s="366"/>
      <c r="AC82" s="366"/>
      <c r="AD82" s="366"/>
    </row>
    <row r="83" spans="1:30" x14ac:dyDescent="0.2">
      <c r="A83" s="819"/>
      <c r="B83" s="608"/>
      <c r="C83" s="1211"/>
      <c r="D83" s="616"/>
      <c r="E83" s="616"/>
      <c r="F83" s="616"/>
      <c r="G83" s="616"/>
      <c r="H83" s="1403"/>
      <c r="I83" s="616"/>
      <c r="J83" s="616"/>
      <c r="K83" s="616"/>
      <c r="L83" s="616"/>
      <c r="M83" s="616"/>
      <c r="N83" s="819"/>
      <c r="O83" s="366"/>
      <c r="P83" s="366"/>
      <c r="Q83" s="366"/>
      <c r="R83" s="366"/>
      <c r="S83" s="366"/>
      <c r="T83" s="366"/>
      <c r="U83" s="366"/>
      <c r="V83" s="366"/>
      <c r="W83" s="366"/>
      <c r="X83" s="366"/>
      <c r="Y83" s="366"/>
      <c r="Z83" s="366"/>
      <c r="AA83" s="366"/>
      <c r="AB83" s="366"/>
      <c r="AC83" s="366"/>
      <c r="AD83" s="366"/>
    </row>
    <row r="84" spans="1:30" x14ac:dyDescent="0.2">
      <c r="A84" s="819"/>
      <c r="B84" s="608"/>
      <c r="C84" s="1211"/>
      <c r="D84" s="616"/>
      <c r="E84" s="616"/>
      <c r="F84" s="616"/>
      <c r="G84" s="616"/>
      <c r="H84" s="1403"/>
      <c r="I84" s="616"/>
      <c r="J84" s="616"/>
      <c r="K84" s="616"/>
      <c r="L84" s="616"/>
      <c r="M84" s="616"/>
      <c r="N84" s="819"/>
      <c r="O84" s="366"/>
      <c r="P84" s="366"/>
      <c r="Q84" s="366"/>
      <c r="R84" s="366"/>
      <c r="S84" s="366"/>
      <c r="T84" s="366"/>
      <c r="U84" s="366"/>
      <c r="V84" s="366"/>
      <c r="W84" s="366"/>
      <c r="X84" s="366"/>
      <c r="Y84" s="366"/>
      <c r="Z84" s="366"/>
      <c r="AA84" s="366"/>
      <c r="AB84" s="366"/>
      <c r="AC84" s="366"/>
      <c r="AD84" s="366"/>
    </row>
    <row r="85" spans="1:30" x14ac:dyDescent="0.2">
      <c r="A85" s="819"/>
      <c r="B85" s="608"/>
      <c r="C85" s="1211"/>
      <c r="D85" s="616"/>
      <c r="E85" s="616"/>
      <c r="F85" s="616"/>
      <c r="G85" s="616"/>
      <c r="H85" s="1403"/>
      <c r="I85" s="616"/>
      <c r="J85" s="616"/>
      <c r="K85" s="616"/>
      <c r="L85" s="616"/>
      <c r="M85" s="616"/>
      <c r="N85" s="819"/>
      <c r="O85" s="366"/>
      <c r="P85" s="366"/>
      <c r="Q85" s="366"/>
      <c r="R85" s="366"/>
      <c r="S85" s="366"/>
      <c r="T85" s="366"/>
      <c r="U85" s="366"/>
      <c r="V85" s="366"/>
      <c r="W85" s="366"/>
      <c r="X85" s="366"/>
      <c r="Y85" s="366"/>
      <c r="Z85" s="366"/>
      <c r="AA85" s="366"/>
      <c r="AB85" s="366"/>
      <c r="AC85" s="366"/>
      <c r="AD85" s="366"/>
    </row>
    <row r="86" spans="1:30" x14ac:dyDescent="0.2">
      <c r="A86" s="819"/>
      <c r="B86" s="608"/>
      <c r="C86" s="1211"/>
      <c r="D86" s="616"/>
      <c r="E86" s="616"/>
      <c r="F86" s="616"/>
      <c r="G86" s="616"/>
      <c r="H86" s="1403"/>
      <c r="I86" s="616"/>
      <c r="J86" s="616"/>
      <c r="K86" s="616"/>
      <c r="L86" s="616"/>
      <c r="M86" s="616"/>
      <c r="N86" s="819"/>
      <c r="O86" s="366"/>
      <c r="P86" s="366"/>
      <c r="Q86" s="366"/>
      <c r="R86" s="366"/>
      <c r="S86" s="366"/>
      <c r="T86" s="366"/>
      <c r="U86" s="366"/>
      <c r="V86" s="366"/>
      <c r="W86" s="366"/>
      <c r="X86" s="366"/>
      <c r="Y86" s="366"/>
      <c r="Z86" s="366"/>
      <c r="AA86" s="366"/>
      <c r="AB86" s="366"/>
      <c r="AC86" s="366"/>
      <c r="AD86" s="366"/>
    </row>
    <row r="87" spans="1:30" x14ac:dyDescent="0.2">
      <c r="A87" s="819"/>
      <c r="B87" s="608"/>
      <c r="C87" s="1211"/>
      <c r="D87" s="616"/>
      <c r="E87" s="616"/>
      <c r="F87" s="616"/>
      <c r="G87" s="616"/>
      <c r="H87" s="1403"/>
      <c r="I87" s="616"/>
      <c r="J87" s="616"/>
      <c r="K87" s="616"/>
      <c r="L87" s="616"/>
      <c r="M87" s="616"/>
      <c r="N87" s="819"/>
      <c r="O87" s="366"/>
      <c r="P87" s="366"/>
      <c r="Q87" s="366"/>
      <c r="R87" s="366"/>
      <c r="S87" s="366"/>
      <c r="T87" s="366"/>
      <c r="U87" s="366"/>
      <c r="V87" s="366"/>
      <c r="W87" s="366"/>
      <c r="X87" s="366"/>
      <c r="Y87" s="366"/>
      <c r="Z87" s="366"/>
      <c r="AA87" s="366"/>
      <c r="AB87" s="366"/>
      <c r="AC87" s="366"/>
      <c r="AD87" s="366"/>
    </row>
    <row r="88" spans="1:30" x14ac:dyDescent="0.2">
      <c r="A88" s="819"/>
      <c r="B88" s="608"/>
      <c r="C88" s="1213"/>
      <c r="D88" s="616"/>
      <c r="E88" s="616"/>
      <c r="F88" s="616"/>
      <c r="G88" s="616"/>
      <c r="H88" s="1403"/>
      <c r="I88" s="616"/>
      <c r="J88" s="616"/>
      <c r="K88" s="616"/>
      <c r="L88" s="616"/>
      <c r="M88" s="616"/>
      <c r="N88" s="819"/>
      <c r="O88" s="366"/>
      <c r="P88" s="366"/>
      <c r="Q88" s="366"/>
      <c r="R88" s="366"/>
      <c r="S88" s="366"/>
      <c r="T88" s="366"/>
      <c r="U88" s="366"/>
      <c r="V88" s="366"/>
      <c r="W88" s="366"/>
      <c r="X88" s="366"/>
      <c r="Y88" s="366"/>
      <c r="Z88" s="366"/>
      <c r="AA88" s="366"/>
      <c r="AB88" s="366"/>
      <c r="AC88" s="366"/>
      <c r="AD88" s="366"/>
    </row>
    <row r="89" spans="1:30" x14ac:dyDescent="0.2">
      <c r="A89" s="819"/>
      <c r="B89" s="1214"/>
      <c r="C89" s="1211"/>
      <c r="D89" s="616"/>
      <c r="E89" s="616"/>
      <c r="F89" s="616"/>
      <c r="G89" s="616"/>
      <c r="H89" s="1403"/>
      <c r="I89" s="616"/>
      <c r="J89" s="616"/>
      <c r="K89" s="616"/>
      <c r="L89" s="616"/>
      <c r="M89" s="616"/>
      <c r="N89" s="819"/>
      <c r="O89" s="366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366"/>
      <c r="AA89" s="366"/>
      <c r="AB89" s="366"/>
      <c r="AC89" s="366"/>
      <c r="AD89" s="366"/>
    </row>
    <row r="90" spans="1:30" x14ac:dyDescent="0.2">
      <c r="A90" s="819"/>
      <c r="B90" s="1214"/>
      <c r="C90" s="1211"/>
      <c r="D90" s="616"/>
      <c r="E90" s="616"/>
      <c r="F90" s="616"/>
      <c r="G90" s="616"/>
      <c r="H90" s="1403"/>
      <c r="I90" s="616"/>
      <c r="J90" s="616"/>
      <c r="K90" s="616"/>
      <c r="L90" s="616"/>
      <c r="M90" s="616"/>
      <c r="N90" s="819"/>
      <c r="O90" s="366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</row>
    <row r="91" spans="1:30" x14ac:dyDescent="0.2">
      <c r="A91" s="819"/>
      <c r="B91" s="1214"/>
      <c r="C91" s="1211"/>
      <c r="D91" s="616"/>
      <c r="E91" s="616"/>
      <c r="F91" s="616"/>
      <c r="G91" s="616"/>
      <c r="H91" s="1403"/>
      <c r="I91" s="616"/>
      <c r="J91" s="616"/>
      <c r="K91" s="616"/>
      <c r="L91" s="616"/>
      <c r="M91" s="616"/>
      <c r="N91" s="819"/>
      <c r="O91" s="366"/>
      <c r="P91" s="366"/>
      <c r="Q91" s="366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</row>
    <row r="92" spans="1:30" x14ac:dyDescent="0.2">
      <c r="A92" s="819"/>
      <c r="B92" s="1214"/>
      <c r="C92" s="608"/>
      <c r="D92" s="616"/>
      <c r="E92" s="616"/>
      <c r="F92" s="616"/>
      <c r="G92" s="616"/>
      <c r="H92" s="1403"/>
      <c r="I92" s="616"/>
      <c r="J92" s="616"/>
      <c r="K92" s="616"/>
      <c r="L92" s="616"/>
      <c r="M92" s="616"/>
      <c r="N92" s="819"/>
      <c r="O92" s="366"/>
      <c r="P92" s="366"/>
      <c r="Q92" s="366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</row>
    <row r="93" spans="1:30" x14ac:dyDescent="0.2">
      <c r="A93" s="819"/>
      <c r="B93" s="1214"/>
      <c r="C93" s="1211"/>
      <c r="D93" s="616"/>
      <c r="E93" s="616"/>
      <c r="F93" s="616"/>
      <c r="G93" s="616"/>
      <c r="H93" s="1403"/>
      <c r="I93" s="616"/>
      <c r="J93" s="616"/>
      <c r="K93" s="616"/>
      <c r="L93" s="616"/>
      <c r="M93" s="616"/>
      <c r="N93" s="819"/>
      <c r="O93" s="366"/>
      <c r="P93" s="366"/>
      <c r="Q93" s="366"/>
      <c r="R93" s="366"/>
      <c r="S93" s="366"/>
      <c r="T93" s="366"/>
      <c r="U93" s="366"/>
      <c r="V93" s="366"/>
      <c r="W93" s="366"/>
      <c r="X93" s="366"/>
      <c r="Y93" s="366"/>
      <c r="Z93" s="366"/>
      <c r="AA93" s="366"/>
      <c r="AB93" s="366"/>
      <c r="AC93" s="366"/>
      <c r="AD93" s="366"/>
    </row>
    <row r="94" spans="1:30" x14ac:dyDescent="0.2">
      <c r="A94" s="819"/>
      <c r="B94" s="1214"/>
      <c r="C94" s="1211"/>
      <c r="D94" s="616"/>
      <c r="E94" s="616"/>
      <c r="F94" s="616"/>
      <c r="G94" s="616"/>
      <c r="H94" s="1403"/>
      <c r="I94" s="616"/>
      <c r="J94" s="616"/>
      <c r="K94" s="616"/>
      <c r="L94" s="616"/>
      <c r="M94" s="616"/>
      <c r="N94" s="819"/>
      <c r="O94" s="366"/>
      <c r="P94" s="366"/>
      <c r="Q94" s="366"/>
      <c r="R94" s="366"/>
      <c r="S94" s="366"/>
      <c r="T94" s="366"/>
      <c r="U94" s="366"/>
      <c r="V94" s="366"/>
      <c r="W94" s="366"/>
      <c r="X94" s="366"/>
      <c r="Y94" s="366"/>
      <c r="Z94" s="366"/>
      <c r="AA94" s="366"/>
      <c r="AB94" s="366"/>
      <c r="AC94" s="366"/>
      <c r="AD94" s="366"/>
    </row>
    <row r="95" spans="1:30" x14ac:dyDescent="0.2">
      <c r="A95" s="819"/>
      <c r="B95" s="1214"/>
      <c r="C95" s="1211"/>
      <c r="D95" s="616"/>
      <c r="E95" s="616"/>
      <c r="F95" s="616"/>
      <c r="G95" s="616"/>
      <c r="H95" s="1403"/>
      <c r="I95" s="616"/>
      <c r="J95" s="616"/>
      <c r="K95" s="616"/>
      <c r="L95" s="616"/>
      <c r="M95" s="616"/>
      <c r="N95" s="819"/>
      <c r="O95" s="366"/>
      <c r="P95" s="366"/>
      <c r="Q95" s="366"/>
      <c r="R95" s="366"/>
      <c r="S95" s="366"/>
      <c r="T95" s="366"/>
      <c r="U95" s="366"/>
      <c r="V95" s="366"/>
      <c r="W95" s="366"/>
      <c r="X95" s="366"/>
      <c r="Y95" s="366"/>
      <c r="Z95" s="366"/>
      <c r="AA95" s="366"/>
      <c r="AB95" s="366"/>
      <c r="AC95" s="366"/>
      <c r="AD95" s="366"/>
    </row>
    <row r="96" spans="1:30" x14ac:dyDescent="0.2">
      <c r="A96" s="819"/>
      <c r="B96" s="608"/>
      <c r="C96" s="1211"/>
      <c r="D96" s="616"/>
      <c r="E96" s="616"/>
      <c r="F96" s="616"/>
      <c r="G96" s="616"/>
      <c r="H96" s="1403"/>
      <c r="I96" s="616"/>
      <c r="J96" s="616"/>
      <c r="K96" s="616"/>
      <c r="L96" s="616"/>
      <c r="M96" s="616"/>
      <c r="N96" s="819"/>
      <c r="O96" s="366"/>
      <c r="P96" s="366"/>
      <c r="Q96" s="366"/>
      <c r="R96" s="366"/>
      <c r="S96" s="366"/>
      <c r="T96" s="366"/>
      <c r="U96" s="366"/>
      <c r="V96" s="366"/>
      <c r="W96" s="366"/>
      <c r="X96" s="366"/>
      <c r="Y96" s="366"/>
      <c r="Z96" s="366"/>
      <c r="AA96" s="366"/>
      <c r="AB96" s="366"/>
      <c r="AC96" s="366"/>
      <c r="AD96" s="366"/>
    </row>
    <row r="97" spans="1:30" x14ac:dyDescent="0.2">
      <c r="A97" s="819"/>
      <c r="B97" s="608"/>
      <c r="C97" s="1211"/>
      <c r="D97" s="616"/>
      <c r="E97" s="616"/>
      <c r="F97" s="616"/>
      <c r="G97" s="616"/>
      <c r="H97" s="1403"/>
      <c r="I97" s="616"/>
      <c r="J97" s="616"/>
      <c r="K97" s="616"/>
      <c r="L97" s="616"/>
      <c r="M97" s="616"/>
      <c r="N97" s="819"/>
      <c r="O97" s="366"/>
      <c r="P97" s="366"/>
      <c r="Q97" s="366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</row>
    <row r="98" spans="1:30" x14ac:dyDescent="0.2">
      <c r="A98" s="819"/>
      <c r="B98" s="608"/>
      <c r="C98" s="1211"/>
      <c r="D98" s="616"/>
      <c r="E98" s="616"/>
      <c r="F98" s="616"/>
      <c r="G98" s="616"/>
      <c r="H98" s="1403"/>
      <c r="I98" s="616"/>
      <c r="J98" s="616"/>
      <c r="K98" s="616"/>
      <c r="L98" s="616"/>
      <c r="M98" s="616"/>
      <c r="N98" s="819"/>
      <c r="O98" s="366"/>
      <c r="P98" s="366"/>
      <c r="Q98" s="366"/>
      <c r="R98" s="366"/>
      <c r="S98" s="366"/>
      <c r="T98" s="366"/>
      <c r="U98" s="366"/>
      <c r="V98" s="366"/>
      <c r="W98" s="366"/>
      <c r="X98" s="366"/>
      <c r="Y98" s="366"/>
      <c r="Z98" s="366"/>
      <c r="AA98" s="366"/>
      <c r="AB98" s="366"/>
      <c r="AC98" s="366"/>
      <c r="AD98" s="366"/>
    </row>
    <row r="99" spans="1:30" x14ac:dyDescent="0.2">
      <c r="A99" s="819"/>
      <c r="B99" s="608"/>
      <c r="C99" s="1211"/>
      <c r="D99" s="616"/>
      <c r="E99" s="616"/>
      <c r="F99" s="616"/>
      <c r="G99" s="616"/>
      <c r="H99" s="1403"/>
      <c r="I99" s="616"/>
      <c r="J99" s="616"/>
      <c r="K99" s="616"/>
      <c r="L99" s="616"/>
      <c r="M99" s="616"/>
      <c r="N99" s="819"/>
      <c r="O99" s="366"/>
      <c r="P99" s="366"/>
      <c r="Q99" s="366"/>
      <c r="R99" s="366"/>
      <c r="S99" s="366"/>
      <c r="T99" s="366"/>
      <c r="U99" s="366"/>
      <c r="V99" s="366"/>
      <c r="W99" s="366"/>
      <c r="X99" s="366"/>
      <c r="Y99" s="366"/>
      <c r="Z99" s="366"/>
      <c r="AA99" s="366"/>
      <c r="AB99" s="366"/>
      <c r="AC99" s="366"/>
      <c r="AD99" s="366"/>
    </row>
    <row r="100" spans="1:30" x14ac:dyDescent="0.2">
      <c r="A100" s="366"/>
      <c r="F100" s="603"/>
      <c r="G100" s="603"/>
      <c r="H100" s="803"/>
      <c r="L100" s="603"/>
      <c r="M100" s="603"/>
      <c r="N100" s="366"/>
      <c r="O100" s="366"/>
      <c r="P100" s="366"/>
      <c r="Q100" s="366"/>
      <c r="R100" s="366"/>
      <c r="S100" s="366"/>
      <c r="T100" s="366"/>
      <c r="U100" s="366"/>
      <c r="V100" s="366"/>
      <c r="W100" s="366"/>
      <c r="X100" s="366"/>
      <c r="Y100" s="366"/>
      <c r="Z100" s="366"/>
      <c r="AA100" s="366"/>
      <c r="AB100" s="366"/>
      <c r="AC100" s="366"/>
      <c r="AD100" s="366"/>
    </row>
    <row r="101" spans="1:30" x14ac:dyDescent="0.2">
      <c r="A101" s="366"/>
      <c r="C101" s="981"/>
      <c r="F101" s="603"/>
      <c r="G101" s="603"/>
      <c r="H101" s="803"/>
      <c r="L101" s="603"/>
      <c r="M101" s="603"/>
      <c r="N101" s="366"/>
      <c r="O101" s="366"/>
      <c r="P101" s="366"/>
      <c r="Q101" s="366"/>
      <c r="R101" s="366"/>
      <c r="S101" s="366"/>
      <c r="T101" s="366"/>
      <c r="U101" s="366"/>
      <c r="V101" s="366"/>
      <c r="W101" s="366"/>
      <c r="X101" s="366"/>
      <c r="Y101" s="366"/>
      <c r="Z101" s="366"/>
      <c r="AA101" s="366"/>
      <c r="AB101" s="366"/>
      <c r="AC101" s="366"/>
      <c r="AD101" s="366"/>
    </row>
  </sheetData>
  <autoFilter ref="A14:AD14"/>
  <mergeCells count="14">
    <mergeCell ref="A55:C55"/>
    <mergeCell ref="B57:G57"/>
    <mergeCell ref="B58:H58"/>
    <mergeCell ref="A1:G1"/>
    <mergeCell ref="A2:G2"/>
    <mergeCell ref="A3:G3"/>
    <mergeCell ref="B4:G4"/>
    <mergeCell ref="B13:G13"/>
    <mergeCell ref="I12:R12"/>
    <mergeCell ref="S12:AB12"/>
    <mergeCell ref="I13:M13"/>
    <mergeCell ref="N13:R13"/>
    <mergeCell ref="S13:W13"/>
    <mergeCell ref="X13:AB13"/>
  </mergeCells>
  <printOptions horizontalCentered="1"/>
  <pageMargins left="0.74803149606299213" right="0.39370078740157483" top="0.74803149606299213" bottom="4.1338582677165361" header="0.51181102362204722" footer="3.5433070866141736"/>
  <pageSetup paperSize="9" scale="99" firstPageNumber="53" orientation="portrait" blackAndWhite="1" useFirstPageNumber="1" r:id="rId1"/>
  <headerFooter alignWithMargins="0">
    <oddHeader xml:space="preserve">&amp;C   </oddHeader>
    <oddFooter>&amp;C&amp;"Times New Roman,Bold" &amp;P</oddFooter>
  </headerFooter>
  <rowBreaks count="1" manualBreakCount="1">
    <brk id="33" max="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F4" transitionEvaluation="1">
    <tabColor rgb="FF92D050"/>
  </sheetPr>
  <dimension ref="A1:AS255"/>
  <sheetViews>
    <sheetView view="pageBreakPreview" topLeftCell="F4" zoomScaleNormal="115" zoomScaleSheetLayoutView="100" workbookViewId="0">
      <selection activeCell="E18" sqref="A18:H140"/>
    </sheetView>
  </sheetViews>
  <sheetFormatPr defaultColWidth="8.85546875" defaultRowHeight="12.75" x14ac:dyDescent="0.2"/>
  <cols>
    <col min="1" max="1" width="6.42578125" style="1013" customWidth="1"/>
    <col min="2" max="2" width="8.140625" style="1013" customWidth="1"/>
    <col min="3" max="3" width="34.5703125" style="1007" customWidth="1"/>
    <col min="4" max="4" width="11.140625" style="1012" customWidth="1"/>
    <col min="5" max="5" width="9.42578125" style="1012" customWidth="1"/>
    <col min="6" max="6" width="11.85546875" style="1007" customWidth="1"/>
    <col min="7" max="7" width="8.5703125" style="1007" customWidth="1"/>
    <col min="8" max="8" width="3.7109375" style="1542" bestFit="1" customWidth="1"/>
    <col min="9" max="9" width="8.5703125" style="1007" customWidth="1"/>
    <col min="10" max="10" width="8.42578125" style="1007" customWidth="1"/>
    <col min="11" max="11" width="8.5703125" style="1012" customWidth="1"/>
    <col min="12" max="12" width="9.140625" style="1007" customWidth="1"/>
    <col min="13" max="13" width="11.28515625" style="1007" customWidth="1"/>
    <col min="14" max="14" width="7.7109375" style="1011" customWidth="1"/>
    <col min="15" max="15" width="7.85546875" style="1008" customWidth="1"/>
    <col min="16" max="16" width="19" style="1008" customWidth="1"/>
    <col min="17" max="17" width="7.28515625" style="1008" customWidth="1"/>
    <col min="18" max="18" width="11" style="1010" customWidth="1"/>
    <col min="19" max="20" width="5.7109375" style="1008" customWidth="1"/>
    <col min="21" max="21" width="16.7109375" style="1008" customWidth="1"/>
    <col min="22" max="22" width="8.28515625" style="1008" customWidth="1"/>
    <col min="23" max="23" width="12.85546875" style="1009" customWidth="1"/>
    <col min="24" max="24" width="7.28515625" style="1008" customWidth="1"/>
    <col min="25" max="25" width="9.140625" style="1008" customWidth="1"/>
    <col min="26" max="26" width="8" style="1008" customWidth="1"/>
    <col min="27" max="27" width="5.7109375" style="1008" customWidth="1"/>
    <col min="28" max="28" width="12.28515625" style="1008" customWidth="1"/>
    <col min="29" max="32" width="5.7109375" style="1008" customWidth="1"/>
    <col min="33" max="33" width="11.140625" style="1008" customWidth="1"/>
    <col min="34" max="45" width="8.85546875" style="1008"/>
    <col min="46" max="16384" width="8.85546875" style="1007"/>
  </cols>
  <sheetData>
    <row r="1" spans="1:45" ht="13.5" customHeight="1" x14ac:dyDescent="0.2">
      <c r="A1" s="2087" t="s">
        <v>214</v>
      </c>
      <c r="B1" s="2087"/>
      <c r="C1" s="2087"/>
      <c r="D1" s="2087"/>
      <c r="E1" s="2087"/>
      <c r="F1" s="2087"/>
      <c r="G1" s="2087"/>
      <c r="H1" s="1522"/>
      <c r="I1" s="1114"/>
      <c r="J1" s="1114"/>
      <c r="K1" s="1390"/>
      <c r="L1" s="1114"/>
      <c r="M1" s="1114"/>
      <c r="R1" s="1007"/>
      <c r="S1" s="1007"/>
      <c r="T1" s="1007"/>
      <c r="U1" s="1007"/>
      <c r="V1" s="1007"/>
      <c r="W1" s="1007"/>
      <c r="X1" s="1007"/>
      <c r="Y1" s="1007"/>
      <c r="Z1" s="1007"/>
      <c r="AA1" s="1007"/>
      <c r="AB1" s="1007"/>
      <c r="AC1" s="1007"/>
      <c r="AD1" s="1007"/>
      <c r="AE1" s="1007"/>
      <c r="AF1" s="1007"/>
      <c r="AG1" s="1007"/>
      <c r="AH1" s="1007"/>
      <c r="AI1" s="1007"/>
      <c r="AJ1" s="1007"/>
      <c r="AK1" s="1007"/>
      <c r="AL1" s="1007"/>
      <c r="AM1" s="1007"/>
      <c r="AN1" s="1007"/>
      <c r="AO1" s="1007"/>
      <c r="AP1" s="1007"/>
      <c r="AQ1" s="1007"/>
      <c r="AR1" s="1007"/>
      <c r="AS1" s="1007"/>
    </row>
    <row r="2" spans="1:45" ht="13.5" customHeight="1" x14ac:dyDescent="0.2">
      <c r="A2" s="2087" t="s">
        <v>213</v>
      </c>
      <c r="B2" s="2087"/>
      <c r="C2" s="2087"/>
      <c r="D2" s="2087"/>
      <c r="E2" s="2087"/>
      <c r="F2" s="2087"/>
      <c r="G2" s="2087"/>
      <c r="H2" s="1522"/>
      <c r="I2" s="1114"/>
      <c r="J2" s="1114"/>
      <c r="K2" s="1390"/>
      <c r="L2" s="1114"/>
      <c r="M2" s="1114"/>
      <c r="R2" s="1007"/>
      <c r="S2" s="1007"/>
      <c r="T2" s="1007"/>
      <c r="U2" s="1007"/>
      <c r="V2" s="1007"/>
      <c r="W2" s="1007"/>
      <c r="X2" s="1007"/>
      <c r="Y2" s="1007"/>
      <c r="Z2" s="1007"/>
      <c r="AA2" s="1007"/>
      <c r="AB2" s="1007"/>
      <c r="AC2" s="1007"/>
      <c r="AD2" s="1007"/>
      <c r="AE2" s="1007"/>
      <c r="AF2" s="1007"/>
      <c r="AG2" s="1007"/>
      <c r="AH2" s="1007"/>
      <c r="AI2" s="1007"/>
      <c r="AJ2" s="1007"/>
      <c r="AK2" s="1007"/>
      <c r="AL2" s="1007"/>
      <c r="AM2" s="1007"/>
      <c r="AN2" s="1007"/>
      <c r="AO2" s="1007"/>
      <c r="AP2" s="1007"/>
      <c r="AQ2" s="1007"/>
      <c r="AR2" s="1007"/>
      <c r="AS2" s="1007"/>
    </row>
    <row r="3" spans="1:45" ht="13.5" customHeight="1" x14ac:dyDescent="0.2">
      <c r="A3" s="2088" t="s">
        <v>588</v>
      </c>
      <c r="B3" s="2088"/>
      <c r="C3" s="2088"/>
      <c r="D3" s="2088"/>
      <c r="E3" s="2088"/>
      <c r="F3" s="2088"/>
      <c r="G3" s="2088"/>
      <c r="H3" s="1523"/>
      <c r="I3" s="1115"/>
      <c r="J3" s="1115"/>
      <c r="K3" s="1115"/>
      <c r="L3" s="1115"/>
      <c r="M3" s="1115"/>
      <c r="R3" s="1007"/>
      <c r="S3" s="1007"/>
      <c r="T3" s="1007"/>
      <c r="U3" s="1007"/>
      <c r="V3" s="1007"/>
      <c r="W3" s="1007"/>
      <c r="X3" s="1007"/>
      <c r="Y3" s="1007"/>
      <c r="Z3" s="1007"/>
      <c r="AA3" s="1007"/>
      <c r="AB3" s="1007"/>
      <c r="AC3" s="1007"/>
      <c r="AD3" s="1007"/>
      <c r="AE3" s="1007"/>
      <c r="AF3" s="1007"/>
      <c r="AG3" s="1007"/>
      <c r="AH3" s="1007"/>
      <c r="AI3" s="1007"/>
      <c r="AJ3" s="1007"/>
      <c r="AK3" s="1007"/>
      <c r="AL3" s="1007"/>
      <c r="AM3" s="1007"/>
      <c r="AN3" s="1007"/>
      <c r="AO3" s="1007"/>
      <c r="AP3" s="1007"/>
      <c r="AQ3" s="1007"/>
      <c r="AR3" s="1007"/>
      <c r="AS3" s="1007"/>
    </row>
    <row r="4" spans="1:45" ht="9" customHeight="1" x14ac:dyDescent="0.25">
      <c r="A4" s="1479"/>
      <c r="B4" s="1480"/>
      <c r="C4" s="1480"/>
      <c r="D4" s="1480"/>
      <c r="E4" s="1480"/>
      <c r="F4" s="1480"/>
      <c r="G4" s="1480"/>
      <c r="H4" s="1524"/>
      <c r="I4" s="1115"/>
      <c r="J4" s="1115"/>
      <c r="K4" s="1115"/>
      <c r="L4" s="1111"/>
      <c r="M4" s="1195"/>
      <c r="N4" s="1113"/>
      <c r="O4" s="1112"/>
      <c r="P4" s="1095"/>
      <c r="Q4" s="1095"/>
      <c r="R4" s="1007"/>
      <c r="S4" s="1007"/>
      <c r="T4" s="1007"/>
      <c r="U4" s="1007"/>
      <c r="V4" s="1007"/>
      <c r="W4" s="1007"/>
      <c r="X4" s="1007"/>
      <c r="Y4" s="1007"/>
      <c r="Z4" s="1007"/>
      <c r="AA4" s="1007"/>
      <c r="AB4" s="1007"/>
      <c r="AC4" s="1007"/>
      <c r="AD4" s="1007"/>
      <c r="AE4" s="1007"/>
      <c r="AF4" s="1007"/>
      <c r="AG4" s="1007"/>
      <c r="AH4" s="1007"/>
      <c r="AI4" s="1007"/>
      <c r="AJ4" s="1007"/>
      <c r="AK4" s="1007"/>
      <c r="AL4" s="1007"/>
      <c r="AM4" s="1007"/>
      <c r="AN4" s="1007"/>
      <c r="AO4" s="1007"/>
      <c r="AP4" s="1007"/>
      <c r="AQ4" s="1007"/>
      <c r="AR4" s="1007"/>
      <c r="AS4" s="1007"/>
    </row>
    <row r="5" spans="1:45" ht="13.5" customHeight="1" x14ac:dyDescent="0.2">
      <c r="A5" s="1479"/>
      <c r="B5" s="1481"/>
      <c r="C5" s="1481"/>
      <c r="D5" s="1482"/>
      <c r="E5" s="1483" t="s">
        <v>7</v>
      </c>
      <c r="F5" s="1483" t="s">
        <v>8</v>
      </c>
      <c r="G5" s="1483" t="s">
        <v>121</v>
      </c>
      <c r="H5" s="1525"/>
      <c r="I5" s="1115"/>
      <c r="J5" s="1115"/>
      <c r="K5" s="1115"/>
      <c r="L5" s="1111"/>
      <c r="M5" s="1195"/>
      <c r="N5" s="1110"/>
      <c r="O5" s="1109"/>
      <c r="P5" s="1095"/>
      <c r="Q5" s="1095"/>
      <c r="R5" s="1007"/>
      <c r="S5" s="1007"/>
      <c r="T5" s="1007"/>
      <c r="U5" s="1007"/>
      <c r="V5" s="1007"/>
      <c r="W5" s="1007"/>
      <c r="X5" s="1007"/>
      <c r="Y5" s="1007"/>
      <c r="Z5" s="1007"/>
      <c r="AA5" s="1007"/>
      <c r="AB5" s="1007"/>
      <c r="AC5" s="1007"/>
      <c r="AD5" s="1007"/>
      <c r="AE5" s="1007"/>
      <c r="AF5" s="1007"/>
      <c r="AG5" s="1007"/>
      <c r="AH5" s="1007"/>
      <c r="AI5" s="1007"/>
      <c r="AJ5" s="1007"/>
      <c r="AK5" s="1007"/>
      <c r="AL5" s="1007"/>
      <c r="AM5" s="1007"/>
      <c r="AN5" s="1007"/>
      <c r="AO5" s="1007"/>
      <c r="AP5" s="1007"/>
      <c r="AQ5" s="1007"/>
      <c r="AR5" s="1007"/>
      <c r="AS5" s="1007"/>
    </row>
    <row r="6" spans="1:45" ht="13.5" customHeight="1" x14ac:dyDescent="0.2">
      <c r="A6" s="1479"/>
      <c r="B6" s="1485" t="s">
        <v>9</v>
      </c>
      <c r="C6" s="1481" t="s">
        <v>10</v>
      </c>
      <c r="D6" s="1486" t="s">
        <v>61</v>
      </c>
      <c r="E6" s="1487">
        <v>1138747</v>
      </c>
      <c r="F6" s="1487">
        <v>592657</v>
      </c>
      <c r="G6" s="1487">
        <f>SUM(E6:F6)</f>
        <v>1731404</v>
      </c>
      <c r="H6" s="1526"/>
      <c r="I6" s="1115"/>
      <c r="J6" s="1115"/>
      <c r="K6" s="1115"/>
      <c r="L6" s="1115"/>
      <c r="M6" s="1115"/>
      <c r="R6" s="1007"/>
      <c r="S6" s="1007"/>
      <c r="T6" s="1007"/>
      <c r="U6" s="1007"/>
      <c r="V6" s="1007"/>
      <c r="W6" s="1007"/>
      <c r="X6" s="1007"/>
      <c r="Y6" s="1007"/>
      <c r="Z6" s="1007"/>
      <c r="AA6" s="1007"/>
      <c r="AB6" s="1007"/>
      <c r="AC6" s="1007"/>
      <c r="AD6" s="1007"/>
      <c r="AE6" s="1007"/>
      <c r="AF6" s="1007"/>
      <c r="AG6" s="1007"/>
      <c r="AH6" s="1007"/>
      <c r="AI6" s="1007"/>
      <c r="AJ6" s="1007"/>
      <c r="AK6" s="1007"/>
      <c r="AL6" s="1007"/>
      <c r="AM6" s="1007"/>
      <c r="AN6" s="1007"/>
      <c r="AO6" s="1007"/>
      <c r="AP6" s="1007"/>
      <c r="AQ6" s="1007"/>
      <c r="AR6" s="1007"/>
      <c r="AS6" s="1007"/>
    </row>
    <row r="7" spans="1:45" ht="13.5" customHeight="1" x14ac:dyDescent="0.2">
      <c r="A7" s="1479"/>
      <c r="B7" s="1485" t="s">
        <v>11</v>
      </c>
      <c r="C7" s="1488" t="s">
        <v>12</v>
      </c>
      <c r="D7" s="1489"/>
      <c r="E7" s="1484"/>
      <c r="F7" s="1484"/>
      <c r="G7" s="1484"/>
      <c r="H7" s="1525"/>
      <c r="I7" s="1115"/>
      <c r="J7" s="1115"/>
      <c r="K7" s="1115"/>
      <c r="L7" s="1115"/>
      <c r="M7" s="1115"/>
      <c r="R7" s="1007"/>
      <c r="S7" s="1007"/>
      <c r="T7" s="1007"/>
      <c r="U7" s="1007"/>
      <c r="V7" s="1007"/>
      <c r="W7" s="1007"/>
      <c r="X7" s="1007"/>
      <c r="Y7" s="1007"/>
      <c r="Z7" s="1007"/>
      <c r="AA7" s="1007"/>
      <c r="AB7" s="1007"/>
      <c r="AC7" s="1007"/>
      <c r="AD7" s="1007"/>
      <c r="AE7" s="1007"/>
      <c r="AF7" s="1007"/>
      <c r="AG7" s="1007"/>
      <c r="AH7" s="1007"/>
      <c r="AI7" s="1007"/>
      <c r="AJ7" s="1007"/>
      <c r="AK7" s="1007"/>
      <c r="AL7" s="1007"/>
      <c r="AM7" s="1007"/>
      <c r="AN7" s="1007"/>
      <c r="AO7" s="1007"/>
      <c r="AP7" s="1007"/>
      <c r="AQ7" s="1007"/>
      <c r="AR7" s="1007"/>
      <c r="AS7" s="1007"/>
    </row>
    <row r="8" spans="1:45" ht="13.5" customHeight="1" x14ac:dyDescent="0.2">
      <c r="A8" s="1479"/>
      <c r="B8" s="1485"/>
      <c r="C8" s="1488" t="s">
        <v>118</v>
      </c>
      <c r="D8" s="1489" t="s">
        <v>61</v>
      </c>
      <c r="E8" s="1484">
        <f>G74</f>
        <v>44816</v>
      </c>
      <c r="F8" s="1490">
        <f>G126</f>
        <v>147518</v>
      </c>
      <c r="G8" s="1484">
        <f>SUM(E8:F8)</f>
        <v>192334</v>
      </c>
      <c r="H8" s="1525"/>
      <c r="I8" s="1115"/>
      <c r="J8" s="1115"/>
      <c r="K8" s="1115"/>
      <c r="L8" s="1115"/>
      <c r="M8" s="1115"/>
      <c r="R8" s="1007"/>
      <c r="S8" s="1007"/>
      <c r="T8" s="1007"/>
      <c r="U8" s="1007"/>
      <c r="V8" s="1007"/>
      <c r="W8" s="1007"/>
      <c r="X8" s="1007"/>
      <c r="Y8" s="1007"/>
      <c r="Z8" s="1007"/>
      <c r="AA8" s="1007"/>
      <c r="AB8" s="1007"/>
      <c r="AC8" s="1007"/>
      <c r="AD8" s="1007"/>
      <c r="AE8" s="1007"/>
      <c r="AF8" s="1007"/>
      <c r="AG8" s="1007"/>
      <c r="AH8" s="1007"/>
      <c r="AI8" s="1007"/>
      <c r="AJ8" s="1007"/>
      <c r="AK8" s="1007"/>
      <c r="AL8" s="1007"/>
      <c r="AM8" s="1007"/>
      <c r="AN8" s="1007"/>
      <c r="AO8" s="1007"/>
      <c r="AP8" s="1007"/>
      <c r="AQ8" s="1007"/>
      <c r="AR8" s="1007"/>
      <c r="AS8" s="1007"/>
    </row>
    <row r="9" spans="1:45" ht="13.5" customHeight="1" x14ac:dyDescent="0.2">
      <c r="A9" s="1479"/>
      <c r="B9" s="1491" t="s">
        <v>60</v>
      </c>
      <c r="C9" s="1481" t="s">
        <v>26</v>
      </c>
      <c r="D9" s="1492" t="s">
        <v>61</v>
      </c>
      <c r="E9" s="1493">
        <f>SUM(E6:E8)</f>
        <v>1183563</v>
      </c>
      <c r="F9" s="1493">
        <f>SUM(F6:F8)</f>
        <v>740175</v>
      </c>
      <c r="G9" s="1493">
        <f>SUM(E9:F9)</f>
        <v>1923738</v>
      </c>
      <c r="H9" s="1526"/>
      <c r="I9" s="1115"/>
      <c r="J9" s="1115"/>
      <c r="K9" s="1115"/>
      <c r="L9" s="1115"/>
      <c r="M9" s="1115"/>
      <c r="R9" s="1007"/>
      <c r="S9" s="1007"/>
      <c r="T9" s="1007"/>
      <c r="U9" s="1007"/>
      <c r="V9" s="1007"/>
      <c r="W9" s="1007"/>
      <c r="X9" s="1007"/>
      <c r="Y9" s="1007"/>
      <c r="Z9" s="1007"/>
      <c r="AA9" s="1007"/>
      <c r="AB9" s="1007"/>
      <c r="AC9" s="1007"/>
      <c r="AD9" s="1007"/>
      <c r="AE9" s="1007"/>
      <c r="AF9" s="1007"/>
      <c r="AG9" s="1007"/>
      <c r="AH9" s="1007"/>
      <c r="AI9" s="1007"/>
      <c r="AJ9" s="1007"/>
      <c r="AK9" s="1007"/>
      <c r="AL9" s="1007"/>
      <c r="AM9" s="1007"/>
      <c r="AN9" s="1007"/>
      <c r="AO9" s="1007"/>
      <c r="AP9" s="1007"/>
      <c r="AQ9" s="1007"/>
      <c r="AR9" s="1007"/>
      <c r="AS9" s="1007"/>
    </row>
    <row r="10" spans="1:45" ht="13.5" customHeight="1" x14ac:dyDescent="0.2">
      <c r="A10" s="1479"/>
      <c r="B10" s="1485"/>
      <c r="C10" s="1481"/>
      <c r="D10" s="1494"/>
      <c r="E10" s="1494"/>
      <c r="F10" s="1486"/>
      <c r="G10" s="1494"/>
      <c r="H10" s="1526"/>
      <c r="I10" s="1115"/>
      <c r="J10" s="1115"/>
      <c r="K10" s="1115"/>
      <c r="L10" s="1115"/>
      <c r="M10" s="1115"/>
      <c r="R10" s="1007"/>
      <c r="S10" s="1007"/>
      <c r="T10" s="1007"/>
      <c r="U10" s="1007"/>
      <c r="V10" s="1007"/>
      <c r="W10" s="1007"/>
      <c r="X10" s="1007"/>
      <c r="Y10" s="1007"/>
      <c r="Z10" s="1007"/>
      <c r="AA10" s="1007"/>
      <c r="AB10" s="1007"/>
      <c r="AC10" s="1007"/>
      <c r="AD10" s="1007"/>
      <c r="AE10" s="1007"/>
      <c r="AF10" s="1007"/>
      <c r="AG10" s="1007"/>
      <c r="AH10" s="1007"/>
      <c r="AI10" s="1007"/>
      <c r="AJ10" s="1007"/>
      <c r="AK10" s="1007"/>
      <c r="AL10" s="1007"/>
      <c r="AM10" s="1007"/>
      <c r="AN10" s="1007"/>
      <c r="AO10" s="1007"/>
      <c r="AP10" s="1007"/>
      <c r="AQ10" s="1007"/>
      <c r="AR10" s="1007"/>
      <c r="AS10" s="1007"/>
    </row>
    <row r="11" spans="1:45" ht="13.5" customHeight="1" x14ac:dyDescent="0.2">
      <c r="A11" s="1479"/>
      <c r="B11" s="1485" t="s">
        <v>27</v>
      </c>
      <c r="C11" s="1481" t="s">
        <v>28</v>
      </c>
      <c r="D11" s="1481"/>
      <c r="E11" s="1481"/>
      <c r="F11" s="1495"/>
      <c r="G11" s="1481"/>
      <c r="H11" s="1491"/>
      <c r="I11" s="1115"/>
      <c r="J11" s="1115"/>
      <c r="K11" s="1115"/>
      <c r="L11" s="1115"/>
      <c r="M11" s="1115"/>
    </row>
    <row r="12" spans="1:45" ht="13.5" customHeight="1" x14ac:dyDescent="0.2">
      <c r="A12" s="1479"/>
      <c r="B12" s="1485"/>
      <c r="C12" s="1481"/>
      <c r="D12" s="1481"/>
      <c r="E12" s="1481"/>
      <c r="F12" s="1495"/>
      <c r="G12" s="1481"/>
      <c r="H12" s="1491"/>
      <c r="I12" s="1943"/>
      <c r="J12" s="1943"/>
      <c r="K12" s="1943"/>
      <c r="L12" s="1943"/>
      <c r="M12" s="1944"/>
      <c r="N12" s="1943"/>
      <c r="O12" s="1943"/>
      <c r="P12" s="1943"/>
      <c r="Q12" s="1943"/>
      <c r="R12" s="1943"/>
      <c r="S12" s="1943"/>
      <c r="T12" s="1943"/>
      <c r="U12" s="1943"/>
      <c r="V12" s="1943"/>
      <c r="W12" s="1943"/>
      <c r="X12" s="1945"/>
      <c r="Y12" s="1945"/>
      <c r="Z12" s="1945"/>
      <c r="AA12" s="1945"/>
      <c r="AB12" s="1945"/>
    </row>
    <row r="13" spans="1:45" s="1103" customFormat="1" x14ac:dyDescent="0.2">
      <c r="A13" s="1496"/>
      <c r="B13" s="1497"/>
      <c r="C13" s="1497"/>
      <c r="D13" s="1497"/>
      <c r="E13" s="1497"/>
      <c r="F13" s="1497"/>
      <c r="G13" s="1497" t="s">
        <v>808</v>
      </c>
      <c r="H13" s="1527"/>
      <c r="I13" s="1946"/>
      <c r="J13" s="1946"/>
      <c r="K13" s="1946"/>
      <c r="L13" s="1946"/>
      <c r="M13" s="1947"/>
      <c r="N13" s="1946"/>
      <c r="O13" s="1946"/>
      <c r="P13" s="1946"/>
      <c r="Q13" s="1946"/>
      <c r="R13" s="1946"/>
      <c r="S13" s="1946"/>
      <c r="T13" s="1946"/>
      <c r="U13" s="1946"/>
      <c r="V13" s="1946"/>
      <c r="W13" s="1946"/>
      <c r="X13" s="1948" t="s">
        <v>239</v>
      </c>
      <c r="Y13" s="1948"/>
      <c r="Z13" s="1948"/>
      <c r="AA13" s="1948"/>
      <c r="AB13" s="1948"/>
    </row>
    <row r="14" spans="1:45" s="1103" customFormat="1" ht="13.5" thickBot="1" x14ac:dyDescent="0.25">
      <c r="A14" s="1499"/>
      <c r="B14" s="1500"/>
      <c r="C14" s="1500" t="s">
        <v>29</v>
      </c>
      <c r="D14" s="1500"/>
      <c r="E14" s="1500" t="s">
        <v>62</v>
      </c>
      <c r="F14" s="1500" t="s">
        <v>123</v>
      </c>
      <c r="G14" s="1501" t="s">
        <v>121</v>
      </c>
      <c r="H14" s="1525"/>
      <c r="I14" s="548"/>
      <c r="J14" s="548"/>
      <c r="K14" s="548"/>
      <c r="L14" s="548"/>
      <c r="M14" s="549"/>
      <c r="N14" s="548"/>
      <c r="O14" s="548"/>
      <c r="P14" s="548"/>
      <c r="Q14" s="548"/>
      <c r="R14" s="549"/>
      <c r="S14" s="548"/>
      <c r="T14" s="548"/>
      <c r="U14" s="548"/>
      <c r="V14" s="548"/>
      <c r="W14" s="549"/>
      <c r="X14" s="550" t="s">
        <v>78</v>
      </c>
      <c r="Y14" s="550" t="s">
        <v>79</v>
      </c>
      <c r="Z14" s="550" t="s">
        <v>80</v>
      </c>
      <c r="AA14" s="550" t="s">
        <v>81</v>
      </c>
      <c r="AB14" s="551" t="s">
        <v>82</v>
      </c>
    </row>
    <row r="15" spans="1:45" ht="13.9" customHeight="1" thickTop="1" x14ac:dyDescent="0.2">
      <c r="A15" s="1102"/>
      <c r="B15" s="1102"/>
      <c r="C15" s="1101" t="s">
        <v>63</v>
      </c>
      <c r="D15" s="1099"/>
      <c r="E15" s="1099"/>
      <c r="F15" s="1099"/>
      <c r="G15" s="1099"/>
      <c r="H15" s="1528"/>
      <c r="K15" s="1007"/>
      <c r="N15" s="1007"/>
      <c r="O15" s="1007"/>
      <c r="P15" s="1007"/>
      <c r="Q15" s="1007"/>
      <c r="R15" s="1007"/>
      <c r="S15" s="1007"/>
      <c r="T15" s="1007"/>
      <c r="U15" s="1007"/>
      <c r="V15" s="1007"/>
      <c r="W15" s="1007"/>
      <c r="X15" s="1007"/>
      <c r="Y15" s="1007"/>
      <c r="Z15" s="1007"/>
      <c r="AA15" s="1007"/>
      <c r="AB15" s="1007"/>
      <c r="AO15" s="1007"/>
      <c r="AP15" s="1007"/>
      <c r="AQ15" s="1007"/>
      <c r="AR15" s="1007"/>
      <c r="AS15" s="1007"/>
    </row>
    <row r="16" spans="1:45" ht="13.9" customHeight="1" x14ac:dyDescent="0.2">
      <c r="A16" s="1039"/>
      <c r="B16" s="1047">
        <v>2216</v>
      </c>
      <c r="C16" s="1046" t="s">
        <v>270</v>
      </c>
      <c r="D16" s="1025"/>
      <c r="E16" s="1025"/>
      <c r="F16" s="1025"/>
      <c r="G16" s="1025"/>
      <c r="H16" s="1529"/>
      <c r="I16" s="1011"/>
      <c r="J16" s="1008"/>
      <c r="K16" s="1008"/>
      <c r="L16" s="1008"/>
      <c r="M16" s="1009"/>
      <c r="N16" s="1008"/>
      <c r="R16" s="1009"/>
      <c r="W16" s="1008"/>
      <c r="AO16" s="1007"/>
      <c r="AP16" s="1007"/>
      <c r="AQ16" s="1007"/>
      <c r="AR16" s="1007"/>
      <c r="AS16" s="1007"/>
    </row>
    <row r="17" spans="1:45" ht="13.9" customHeight="1" x14ac:dyDescent="0.2">
      <c r="A17" s="1039"/>
      <c r="B17" s="1039">
        <v>80</v>
      </c>
      <c r="C17" s="1048" t="s">
        <v>52</v>
      </c>
      <c r="D17" s="1025"/>
      <c r="E17" s="1025"/>
      <c r="F17" s="1025"/>
      <c r="G17" s="1025"/>
      <c r="H17" s="1529"/>
      <c r="I17" s="1011"/>
      <c r="J17" s="1008"/>
      <c r="K17" s="1008"/>
      <c r="L17" s="1008"/>
      <c r="M17" s="1009"/>
      <c r="N17" s="1008"/>
      <c r="R17" s="1009"/>
      <c r="W17" s="1008"/>
      <c r="AO17" s="1007"/>
      <c r="AP17" s="1007"/>
      <c r="AQ17" s="1007"/>
      <c r="AR17" s="1007"/>
      <c r="AS17" s="1007"/>
    </row>
    <row r="18" spans="1:45" ht="25.5" x14ac:dyDescent="0.2">
      <c r="A18" s="1039"/>
      <c r="B18" s="1047">
        <v>80.102999999999994</v>
      </c>
      <c r="C18" s="1046" t="s">
        <v>527</v>
      </c>
      <c r="D18" s="1025"/>
      <c r="E18" s="1025"/>
      <c r="F18" s="1025"/>
      <c r="G18" s="1025"/>
      <c r="H18" s="1529"/>
      <c r="I18" s="1011"/>
      <c r="J18" s="1008"/>
      <c r="K18" s="1008"/>
      <c r="L18" s="1008"/>
      <c r="M18" s="1009"/>
      <c r="N18" s="1008"/>
      <c r="R18" s="1009"/>
      <c r="W18" s="1008"/>
      <c r="AO18" s="1007"/>
      <c r="AP18" s="1007"/>
      <c r="AQ18" s="1007"/>
      <c r="AR18" s="1007"/>
      <c r="AS18" s="1007"/>
    </row>
    <row r="19" spans="1:45" ht="13.9" customHeight="1" x14ac:dyDescent="0.2">
      <c r="A19" s="1039"/>
      <c r="B19" s="1039">
        <v>60</v>
      </c>
      <c r="C19" s="1048" t="s">
        <v>528</v>
      </c>
      <c r="D19" s="1025"/>
      <c r="E19" s="1025"/>
      <c r="F19" s="1513"/>
      <c r="G19" s="1025"/>
      <c r="H19" s="1529"/>
      <c r="I19" s="1011"/>
      <c r="J19" s="1008"/>
      <c r="K19" s="1008"/>
      <c r="L19" s="1008"/>
      <c r="M19" s="1009"/>
      <c r="N19" s="1008"/>
      <c r="R19" s="1009"/>
      <c r="W19" s="1008"/>
      <c r="AO19" s="1007"/>
      <c r="AP19" s="1007"/>
      <c r="AQ19" s="1007"/>
      <c r="AR19" s="1007"/>
      <c r="AS19" s="1007"/>
    </row>
    <row r="20" spans="1:45" ht="13.9" customHeight="1" x14ac:dyDescent="0.2">
      <c r="A20" s="1039"/>
      <c r="B20" s="1067" t="s">
        <v>148</v>
      </c>
      <c r="C20" s="1048" t="s">
        <v>529</v>
      </c>
      <c r="D20" s="1036"/>
      <c r="E20" s="1025">
        <v>1365</v>
      </c>
      <c r="F20" s="1513">
        <v>0</v>
      </c>
      <c r="G20" s="1025">
        <f>SUM(E20:F20)</f>
        <v>1365</v>
      </c>
      <c r="H20" s="1529" t="s">
        <v>620</v>
      </c>
      <c r="I20" s="1011"/>
      <c r="J20" s="1008"/>
      <c r="K20" s="1048"/>
      <c r="L20" s="1008"/>
      <c r="M20" s="1009"/>
      <c r="O20" s="1011"/>
      <c r="P20" s="1011"/>
      <c r="Q20" s="1011"/>
      <c r="R20" s="1011"/>
      <c r="W20" s="1008"/>
      <c r="AO20" s="1007"/>
      <c r="AP20" s="1007"/>
      <c r="AQ20" s="1007"/>
      <c r="AR20" s="1007"/>
      <c r="AS20" s="1007"/>
    </row>
    <row r="21" spans="1:45" ht="13.9" customHeight="1" x14ac:dyDescent="0.2">
      <c r="A21" s="1039" t="s">
        <v>60</v>
      </c>
      <c r="B21" s="1039">
        <v>60</v>
      </c>
      <c r="C21" s="1048" t="s">
        <v>528</v>
      </c>
      <c r="D21" s="1036"/>
      <c r="E21" s="1040">
        <f t="shared" ref="E21:G24" si="0">E20</f>
        <v>1365</v>
      </c>
      <c r="F21" s="1514">
        <f t="shared" si="0"/>
        <v>0</v>
      </c>
      <c r="G21" s="1040">
        <f t="shared" si="0"/>
        <v>1365</v>
      </c>
      <c r="H21" s="1529"/>
      <c r="I21" s="1011"/>
      <c r="J21" s="1008"/>
      <c r="K21" s="1008"/>
      <c r="L21" s="1008"/>
      <c r="M21" s="1009"/>
      <c r="N21" s="1008"/>
      <c r="R21" s="1009"/>
      <c r="W21" s="1008"/>
      <c r="AO21" s="1007"/>
      <c r="AP21" s="1007"/>
      <c r="AQ21" s="1007"/>
      <c r="AR21" s="1007"/>
      <c r="AS21" s="1007"/>
    </row>
    <row r="22" spans="1:45" ht="25.5" x14ac:dyDescent="0.2">
      <c r="A22" s="1039" t="s">
        <v>60</v>
      </c>
      <c r="B22" s="1047">
        <v>80.102999999999994</v>
      </c>
      <c r="C22" s="1046" t="s">
        <v>527</v>
      </c>
      <c r="D22" s="1036"/>
      <c r="E22" s="1040">
        <f t="shared" si="0"/>
        <v>1365</v>
      </c>
      <c r="F22" s="1514">
        <f t="shared" si="0"/>
        <v>0</v>
      </c>
      <c r="G22" s="1040">
        <f t="shared" si="0"/>
        <v>1365</v>
      </c>
      <c r="H22" s="1529"/>
      <c r="I22" s="1011"/>
      <c r="J22" s="1008"/>
      <c r="K22" s="1008"/>
      <c r="L22" s="1008"/>
      <c r="M22" s="1009"/>
      <c r="N22" s="1008"/>
      <c r="R22" s="1009"/>
      <c r="W22" s="1008"/>
      <c r="AO22" s="1007"/>
      <c r="AP22" s="1007"/>
      <c r="AQ22" s="1007"/>
      <c r="AR22" s="1007"/>
      <c r="AS22" s="1007"/>
    </row>
    <row r="23" spans="1:45" ht="13.9" customHeight="1" x14ac:dyDescent="0.2">
      <c r="A23" s="1039" t="s">
        <v>60</v>
      </c>
      <c r="B23" s="1039">
        <v>80</v>
      </c>
      <c r="C23" s="1048" t="s">
        <v>52</v>
      </c>
      <c r="D23" s="1036"/>
      <c r="E23" s="1040">
        <f t="shared" si="0"/>
        <v>1365</v>
      </c>
      <c r="F23" s="1514">
        <f t="shared" si="0"/>
        <v>0</v>
      </c>
      <c r="G23" s="1040">
        <f t="shared" si="0"/>
        <v>1365</v>
      </c>
      <c r="H23" s="1529"/>
      <c r="I23" s="1011"/>
      <c r="J23" s="1008"/>
      <c r="K23" s="1008"/>
      <c r="L23" s="1008"/>
      <c r="M23" s="1009"/>
      <c r="N23" s="1008"/>
      <c r="R23" s="1009"/>
      <c r="W23" s="1008"/>
      <c r="AO23" s="1007"/>
      <c r="AP23" s="1007"/>
      <c r="AQ23" s="1007"/>
      <c r="AR23" s="1007"/>
      <c r="AS23" s="1007"/>
    </row>
    <row r="24" spans="1:45" ht="13.9" customHeight="1" x14ac:dyDescent="0.2">
      <c r="A24" s="1039" t="s">
        <v>60</v>
      </c>
      <c r="B24" s="1047">
        <v>2216</v>
      </c>
      <c r="C24" s="1046" t="s">
        <v>270</v>
      </c>
      <c r="D24" s="1036"/>
      <c r="E24" s="1040">
        <f t="shared" si="0"/>
        <v>1365</v>
      </c>
      <c r="F24" s="1514">
        <f t="shared" si="0"/>
        <v>0</v>
      </c>
      <c r="G24" s="1040">
        <f t="shared" si="0"/>
        <v>1365</v>
      </c>
      <c r="H24" s="1529"/>
      <c r="I24" s="1011"/>
      <c r="J24" s="1008"/>
      <c r="K24" s="1008"/>
      <c r="L24" s="1008"/>
      <c r="M24" s="1009"/>
      <c r="N24" s="1008"/>
      <c r="R24" s="1009"/>
      <c r="W24" s="1008"/>
      <c r="AO24" s="1007"/>
      <c r="AP24" s="1007"/>
      <c r="AQ24" s="1007"/>
      <c r="AR24" s="1007"/>
      <c r="AS24" s="1007"/>
    </row>
    <row r="25" spans="1:45" ht="10.9" customHeight="1" x14ac:dyDescent="0.2">
      <c r="A25" s="1039"/>
      <c r="B25" s="1047"/>
      <c r="C25" s="1046"/>
      <c r="D25" s="1097"/>
      <c r="E25" s="1025"/>
      <c r="F25" s="1513"/>
      <c r="G25" s="1025"/>
      <c r="H25" s="1529"/>
      <c r="I25" s="1011"/>
      <c r="J25" s="1008"/>
      <c r="K25" s="1008"/>
      <c r="L25" s="1008"/>
      <c r="M25" s="1009"/>
      <c r="N25" s="1008"/>
      <c r="R25" s="1009"/>
      <c r="W25" s="1008"/>
      <c r="AO25" s="1007"/>
      <c r="AP25" s="1007"/>
      <c r="AQ25" s="1007"/>
      <c r="AR25" s="1007"/>
      <c r="AS25" s="1007"/>
    </row>
    <row r="26" spans="1:45" ht="13.9" customHeight="1" x14ac:dyDescent="0.2">
      <c r="A26" s="1039" t="s">
        <v>64</v>
      </c>
      <c r="B26" s="1047">
        <v>2217</v>
      </c>
      <c r="C26" s="1046" t="s">
        <v>530</v>
      </c>
      <c r="D26" s="1072"/>
      <c r="E26" s="1073"/>
      <c r="F26" s="1515"/>
      <c r="G26" s="1073"/>
      <c r="H26" s="1530"/>
      <c r="I26" s="1011"/>
      <c r="J26" s="1008"/>
      <c r="K26" s="1008"/>
      <c r="L26" s="1008"/>
      <c r="M26" s="1009"/>
      <c r="N26" s="1008"/>
      <c r="R26" s="1009"/>
      <c r="W26" s="1008"/>
      <c r="AO26" s="1007"/>
      <c r="AP26" s="1007"/>
      <c r="AQ26" s="1007"/>
      <c r="AR26" s="1007"/>
      <c r="AS26" s="1007"/>
    </row>
    <row r="27" spans="1:45" s="1015" customFormat="1" ht="13.9" customHeight="1" x14ac:dyDescent="0.2">
      <c r="A27" s="1039"/>
      <c r="B27" s="1049">
        <v>1</v>
      </c>
      <c r="C27" s="1048" t="s">
        <v>531</v>
      </c>
      <c r="D27" s="1072"/>
      <c r="E27" s="1072"/>
      <c r="F27" s="1516"/>
      <c r="G27" s="1072"/>
      <c r="H27" s="1531"/>
      <c r="I27" s="1019"/>
      <c r="J27" s="1016"/>
      <c r="K27" s="1016"/>
      <c r="L27" s="1016"/>
      <c r="M27" s="1017"/>
      <c r="N27" s="1016"/>
      <c r="O27" s="1016"/>
      <c r="P27" s="1016"/>
      <c r="Q27" s="1016"/>
      <c r="R27" s="1017"/>
      <c r="S27" s="1016"/>
      <c r="T27" s="1016"/>
      <c r="U27" s="1016"/>
      <c r="V27" s="1016"/>
      <c r="W27" s="1016"/>
      <c r="X27" s="1016"/>
      <c r="Y27" s="1016"/>
      <c r="Z27" s="1016"/>
      <c r="AA27" s="1016"/>
      <c r="AB27" s="1016"/>
      <c r="AC27" s="1016"/>
      <c r="AD27" s="1016"/>
      <c r="AE27" s="1016"/>
      <c r="AF27" s="1016"/>
      <c r="AG27" s="1016"/>
      <c r="AH27" s="1016"/>
      <c r="AI27" s="1016"/>
      <c r="AJ27" s="1016"/>
      <c r="AK27" s="1016"/>
      <c r="AL27" s="1016"/>
      <c r="AM27" s="1016"/>
      <c r="AN27" s="1016"/>
    </row>
    <row r="28" spans="1:45" ht="13.9" customHeight="1" x14ac:dyDescent="0.2">
      <c r="A28" s="1039"/>
      <c r="B28" s="1050">
        <v>1.8</v>
      </c>
      <c r="C28" s="1046" t="s">
        <v>21</v>
      </c>
      <c r="D28" s="1025"/>
      <c r="E28" s="1025"/>
      <c r="F28" s="1513"/>
      <c r="G28" s="1025"/>
      <c r="H28" s="1529"/>
      <c r="I28" s="1011"/>
      <c r="J28" s="1008"/>
      <c r="K28" s="1008"/>
      <c r="L28" s="1008"/>
      <c r="M28" s="1009"/>
      <c r="N28" s="1008"/>
      <c r="R28" s="1009"/>
      <c r="W28" s="1008"/>
      <c r="AO28" s="1007"/>
      <c r="AP28" s="1007"/>
      <c r="AQ28" s="1007"/>
      <c r="AR28" s="1007"/>
      <c r="AS28" s="1007"/>
    </row>
    <row r="29" spans="1:45" ht="13.9" customHeight="1" x14ac:dyDescent="0.2">
      <c r="A29" s="1039"/>
      <c r="B29" s="1085">
        <v>62</v>
      </c>
      <c r="C29" s="1048" t="s">
        <v>532</v>
      </c>
      <c r="D29" s="1025"/>
      <c r="E29" s="1025"/>
      <c r="F29" s="1513"/>
      <c r="G29" s="1025"/>
      <c r="H29" s="1529"/>
      <c r="I29" s="1011"/>
      <c r="J29" s="1008"/>
      <c r="K29" s="1008"/>
      <c r="L29" s="1008"/>
      <c r="M29" s="1009"/>
      <c r="N29" s="1008"/>
      <c r="R29" s="1009"/>
      <c r="W29" s="1008"/>
      <c r="AO29" s="1007"/>
      <c r="AP29" s="1007"/>
      <c r="AQ29" s="1007"/>
      <c r="AR29" s="1007"/>
      <c r="AS29" s="1007"/>
    </row>
    <row r="30" spans="1:45" ht="13.9" customHeight="1" x14ac:dyDescent="0.2">
      <c r="A30" s="1039"/>
      <c r="B30" s="1085">
        <v>44</v>
      </c>
      <c r="C30" s="1048" t="s">
        <v>67</v>
      </c>
      <c r="D30" s="1025"/>
      <c r="E30" s="1025"/>
      <c r="F30" s="1513"/>
      <c r="G30" s="1025"/>
      <c r="H30" s="1529"/>
      <c r="I30" s="1011"/>
      <c r="J30" s="1008"/>
      <c r="K30" s="1008"/>
      <c r="L30" s="1008"/>
      <c r="M30" s="1009"/>
      <c r="N30" s="1008"/>
      <c r="R30" s="1009"/>
      <c r="W30" s="1008"/>
      <c r="AO30" s="1007"/>
      <c r="AP30" s="1007"/>
      <c r="AQ30" s="1007"/>
      <c r="AR30" s="1007"/>
      <c r="AS30" s="1007"/>
    </row>
    <row r="31" spans="1:45" ht="13.9" customHeight="1" x14ac:dyDescent="0.2">
      <c r="A31" s="1067"/>
      <c r="B31" s="1096" t="s">
        <v>533</v>
      </c>
      <c r="C31" s="1502" t="s">
        <v>534</v>
      </c>
      <c r="D31" s="1036"/>
      <c r="E31" s="1059">
        <v>7759</v>
      </c>
      <c r="F31" s="1513">
        <v>0</v>
      </c>
      <c r="G31" s="1059">
        <f t="shared" ref="G31" si="1">SUM(E31:F31)</f>
        <v>7759</v>
      </c>
      <c r="H31" s="1264" t="s">
        <v>622</v>
      </c>
      <c r="I31" s="1065"/>
      <c r="J31" s="1008"/>
      <c r="K31" s="1062"/>
      <c r="L31" s="1503"/>
      <c r="M31" s="1009"/>
      <c r="N31" s="1008"/>
      <c r="R31" s="1009"/>
      <c r="W31" s="1008"/>
      <c r="AO31" s="1007"/>
      <c r="AP31" s="1007"/>
      <c r="AQ31" s="1007"/>
      <c r="AR31" s="1007"/>
      <c r="AS31" s="1007"/>
    </row>
    <row r="32" spans="1:45" ht="13.9" customHeight="1" x14ac:dyDescent="0.2">
      <c r="A32" s="1039" t="s">
        <v>60</v>
      </c>
      <c r="B32" s="1085">
        <v>62</v>
      </c>
      <c r="C32" s="1048" t="s">
        <v>532</v>
      </c>
      <c r="D32" s="1036"/>
      <c r="E32" s="1041">
        <f>SUM(E31:E31)</f>
        <v>7759</v>
      </c>
      <c r="F32" s="1514">
        <f>SUM(F31:F31)</f>
        <v>0</v>
      </c>
      <c r="G32" s="1041">
        <f>SUM(G31:G31)</f>
        <v>7759</v>
      </c>
      <c r="H32" s="1264"/>
      <c r="I32" s="1011"/>
      <c r="J32" s="1008"/>
      <c r="K32" s="1008"/>
      <c r="L32" s="1008"/>
      <c r="M32" s="1009"/>
      <c r="N32" s="1008"/>
      <c r="R32" s="1009"/>
      <c r="W32" s="1008"/>
      <c r="AO32" s="1007"/>
      <c r="AP32" s="1007"/>
      <c r="AQ32" s="1007"/>
      <c r="AR32" s="1007"/>
      <c r="AS32" s="1007"/>
    </row>
    <row r="33" spans="1:45" ht="13.9" customHeight="1" x14ac:dyDescent="0.2">
      <c r="A33" s="1039" t="s">
        <v>60</v>
      </c>
      <c r="B33" s="1050">
        <v>1.8</v>
      </c>
      <c r="C33" s="1046" t="s">
        <v>21</v>
      </c>
      <c r="D33" s="1036"/>
      <c r="E33" s="1044">
        <f>E32</f>
        <v>7759</v>
      </c>
      <c r="F33" s="1517">
        <f t="shared" ref="F33:G34" si="2">F32</f>
        <v>0</v>
      </c>
      <c r="G33" s="1044">
        <f t="shared" si="2"/>
        <v>7759</v>
      </c>
      <c r="H33" s="1532"/>
      <c r="I33" s="1011"/>
      <c r="J33" s="1008"/>
      <c r="K33" s="1008"/>
      <c r="L33" s="1008"/>
      <c r="M33" s="1009"/>
      <c r="N33" s="1008"/>
      <c r="R33" s="1009"/>
      <c r="W33" s="1008"/>
      <c r="AO33" s="1007"/>
      <c r="AP33" s="1007"/>
      <c r="AQ33" s="1007"/>
      <c r="AR33" s="1007"/>
      <c r="AS33" s="1007"/>
    </row>
    <row r="34" spans="1:45" ht="13.9" customHeight="1" x14ac:dyDescent="0.2">
      <c r="A34" s="1039" t="s">
        <v>60</v>
      </c>
      <c r="B34" s="1049">
        <v>1</v>
      </c>
      <c r="C34" s="1048" t="s">
        <v>531</v>
      </c>
      <c r="D34" s="1025"/>
      <c r="E34" s="1041">
        <f>E33</f>
        <v>7759</v>
      </c>
      <c r="F34" s="1514">
        <f t="shared" si="2"/>
        <v>0</v>
      </c>
      <c r="G34" s="1041">
        <f t="shared" si="2"/>
        <v>7759</v>
      </c>
      <c r="H34" s="1529"/>
      <c r="I34" s="1011"/>
      <c r="J34" s="1008"/>
      <c r="K34" s="1008"/>
      <c r="L34" s="1008"/>
      <c r="M34" s="1009"/>
      <c r="N34" s="1008"/>
      <c r="R34" s="1009"/>
      <c r="W34" s="1008"/>
      <c r="AO34" s="1007"/>
      <c r="AP34" s="1007"/>
      <c r="AQ34" s="1007"/>
      <c r="AR34" s="1007"/>
      <c r="AS34" s="1007"/>
    </row>
    <row r="35" spans="1:45" ht="9" customHeight="1" x14ac:dyDescent="0.2">
      <c r="A35" s="1039"/>
      <c r="B35" s="1049"/>
      <c r="C35" s="1048"/>
      <c r="D35" s="1025"/>
      <c r="E35" s="1025"/>
      <c r="F35" s="1513"/>
      <c r="G35" s="1025"/>
      <c r="H35" s="1529"/>
      <c r="I35" s="1011"/>
      <c r="J35" s="1008"/>
      <c r="K35" s="1008"/>
      <c r="L35" s="1008"/>
      <c r="M35" s="1009"/>
      <c r="N35" s="1008"/>
      <c r="R35" s="1009"/>
      <c r="W35" s="1008"/>
      <c r="AO35" s="1007"/>
      <c r="AP35" s="1007"/>
      <c r="AQ35" s="1007"/>
      <c r="AR35" s="1007"/>
      <c r="AS35" s="1007"/>
    </row>
    <row r="36" spans="1:45" ht="13.9" customHeight="1" x14ac:dyDescent="0.2">
      <c r="A36" s="1039"/>
      <c r="B36" s="1049">
        <v>5</v>
      </c>
      <c r="C36" s="1048" t="s">
        <v>535</v>
      </c>
      <c r="D36" s="1072"/>
      <c r="E36" s="1073"/>
      <c r="F36" s="1515"/>
      <c r="G36" s="1073"/>
      <c r="H36" s="1530"/>
      <c r="I36" s="1011"/>
      <c r="J36" s="1008"/>
      <c r="K36" s="1008"/>
      <c r="L36" s="1008"/>
      <c r="M36" s="1009"/>
      <c r="N36" s="1008"/>
      <c r="R36" s="1009"/>
      <c r="W36" s="1008"/>
      <c r="AO36" s="1007"/>
      <c r="AP36" s="1007"/>
      <c r="AQ36" s="1007"/>
      <c r="AR36" s="1007"/>
      <c r="AS36" s="1007"/>
    </row>
    <row r="37" spans="1:45" ht="13.9" customHeight="1" x14ac:dyDescent="0.2">
      <c r="A37" s="1039"/>
      <c r="B37" s="1050">
        <v>5.0510000000000002</v>
      </c>
      <c r="C37" s="1046" t="s">
        <v>54</v>
      </c>
      <c r="D37" s="1072"/>
      <c r="E37" s="1073"/>
      <c r="F37" s="1515"/>
      <c r="G37" s="1073"/>
      <c r="H37" s="1530"/>
      <c r="I37" s="1011"/>
      <c r="J37" s="1008"/>
      <c r="K37" s="1008"/>
      <c r="L37" s="1008"/>
      <c r="M37" s="1009"/>
      <c r="N37" s="1008"/>
      <c r="R37" s="1009"/>
      <c r="W37" s="1008"/>
      <c r="AO37" s="1007"/>
      <c r="AP37" s="1007"/>
      <c r="AQ37" s="1007"/>
      <c r="AR37" s="1007"/>
      <c r="AS37" s="1007"/>
    </row>
    <row r="38" spans="1:45" ht="13.9" customHeight="1" x14ac:dyDescent="0.2">
      <c r="A38" s="1039"/>
      <c r="B38" s="1093">
        <v>45</v>
      </c>
      <c r="C38" s="1048" t="s">
        <v>16</v>
      </c>
      <c r="D38" s="1072"/>
      <c r="E38" s="1072"/>
      <c r="F38" s="1516"/>
      <c r="G38" s="1072"/>
      <c r="H38" s="1531"/>
      <c r="I38" s="1011"/>
      <c r="J38" s="1008"/>
      <c r="K38" s="1008"/>
      <c r="L38" s="1008"/>
      <c r="M38" s="1009"/>
      <c r="N38" s="1008"/>
      <c r="R38" s="1009"/>
      <c r="W38" s="1008"/>
      <c r="AO38" s="1007"/>
      <c r="AP38" s="1007"/>
      <c r="AQ38" s="1007"/>
      <c r="AR38" s="1007"/>
      <c r="AS38" s="1007"/>
    </row>
    <row r="39" spans="1:45" ht="25.5" x14ac:dyDescent="0.2">
      <c r="A39" s="1818"/>
      <c r="B39" s="1816" t="s">
        <v>536</v>
      </c>
      <c r="C39" s="1817" t="s">
        <v>537</v>
      </c>
      <c r="D39" s="1034"/>
      <c r="E39" s="1035">
        <f>7448+11904</f>
        <v>19352</v>
      </c>
      <c r="F39" s="1518">
        <v>0</v>
      </c>
      <c r="G39" s="1035">
        <f>SUM(E39:F39)</f>
        <v>19352</v>
      </c>
      <c r="H39" s="1264" t="s">
        <v>622</v>
      </c>
      <c r="I39" s="1058"/>
      <c r="J39" s="1008"/>
      <c r="K39" s="1504"/>
      <c r="L39" s="1095"/>
      <c r="M39" s="1009"/>
      <c r="N39" s="1008"/>
      <c r="R39" s="1009"/>
      <c r="W39" s="1008"/>
      <c r="AO39" s="1007"/>
      <c r="AP39" s="1007"/>
      <c r="AQ39" s="1007"/>
      <c r="AR39" s="1007"/>
      <c r="AS39" s="1007"/>
    </row>
    <row r="40" spans="1:45" ht="13.9" customHeight="1" x14ac:dyDescent="0.2">
      <c r="A40" s="1039"/>
      <c r="B40" s="1087" t="s">
        <v>538</v>
      </c>
      <c r="C40" s="1048" t="s">
        <v>539</v>
      </c>
      <c r="D40" s="1036"/>
      <c r="E40" s="1059">
        <v>125</v>
      </c>
      <c r="F40" s="1513">
        <v>0</v>
      </c>
      <c r="G40" s="1059">
        <f>SUM(E40:F40)</f>
        <v>125</v>
      </c>
      <c r="H40" s="1264" t="s">
        <v>622</v>
      </c>
      <c r="I40" s="1065"/>
      <c r="J40" s="1008"/>
      <c r="K40" s="1064"/>
      <c r="L40" s="1095"/>
      <c r="M40" s="1009"/>
      <c r="N40" s="1008"/>
      <c r="R40" s="1009"/>
      <c r="W40" s="1008"/>
      <c r="AO40" s="1007"/>
      <c r="AP40" s="1007"/>
      <c r="AQ40" s="1007"/>
      <c r="AR40" s="1007"/>
      <c r="AS40" s="1007"/>
    </row>
    <row r="41" spans="1:45" ht="13.9" customHeight="1" x14ac:dyDescent="0.2">
      <c r="A41" s="1039"/>
      <c r="B41" s="1087" t="s">
        <v>481</v>
      </c>
      <c r="C41" s="1048" t="s">
        <v>540</v>
      </c>
      <c r="D41" s="1036"/>
      <c r="E41" s="1044">
        <v>1432</v>
      </c>
      <c r="F41" s="1517">
        <v>0</v>
      </c>
      <c r="G41" s="1044">
        <f>SUM(E41:F41)</f>
        <v>1432</v>
      </c>
      <c r="H41" s="1264" t="s">
        <v>622</v>
      </c>
      <c r="I41" s="1065"/>
      <c r="J41" s="1008"/>
      <c r="K41" s="1064"/>
      <c r="L41" s="1095"/>
      <c r="M41" s="1009"/>
      <c r="N41" s="1008"/>
      <c r="R41" s="1009"/>
      <c r="W41" s="1008"/>
      <c r="AO41" s="1007"/>
      <c r="AP41" s="1007"/>
      <c r="AQ41" s="1007"/>
      <c r="AR41" s="1007"/>
      <c r="AS41" s="1007"/>
    </row>
    <row r="42" spans="1:45" ht="13.9" customHeight="1" x14ac:dyDescent="0.2">
      <c r="A42" s="1039" t="s">
        <v>60</v>
      </c>
      <c r="B42" s="1093">
        <v>45</v>
      </c>
      <c r="C42" s="1048" t="s">
        <v>16</v>
      </c>
      <c r="D42" s="1036"/>
      <c r="E42" s="1041">
        <f>SUM(E39:E41)</f>
        <v>20909</v>
      </c>
      <c r="F42" s="1514">
        <f>SUM(F39:F41)</f>
        <v>0</v>
      </c>
      <c r="G42" s="1041">
        <f>SUM(G39:G41)</f>
        <v>20909</v>
      </c>
      <c r="H42" s="1264"/>
      <c r="I42" s="1011"/>
      <c r="J42" s="1008"/>
      <c r="K42" s="1008"/>
      <c r="L42" s="1008"/>
      <c r="M42" s="1009"/>
      <c r="N42" s="1008"/>
      <c r="R42" s="1009"/>
      <c r="W42" s="1008"/>
      <c r="AO42" s="1007"/>
      <c r="AP42" s="1007"/>
      <c r="AQ42" s="1007"/>
      <c r="AR42" s="1007"/>
      <c r="AS42" s="1007"/>
    </row>
    <row r="43" spans="1:45" ht="13.9" customHeight="1" x14ac:dyDescent="0.2">
      <c r="A43" s="1039" t="s">
        <v>60</v>
      </c>
      <c r="B43" s="1050">
        <v>5.0510000000000002</v>
      </c>
      <c r="C43" s="1046" t="s">
        <v>54</v>
      </c>
      <c r="D43" s="1036"/>
      <c r="E43" s="1035">
        <f>E42</f>
        <v>20909</v>
      </c>
      <c r="F43" s="1518">
        <f t="shared" ref="F43:G43" si="3">F42</f>
        <v>0</v>
      </c>
      <c r="G43" s="1035">
        <f t="shared" si="3"/>
        <v>20909</v>
      </c>
      <c r="H43" s="1264"/>
      <c r="I43" s="1011"/>
      <c r="J43" s="1008"/>
      <c r="K43" s="1008"/>
      <c r="L43" s="1008"/>
      <c r="M43" s="1009"/>
      <c r="N43" s="1008"/>
      <c r="R43" s="1009"/>
      <c r="W43" s="1008"/>
      <c r="AO43" s="1007"/>
      <c r="AP43" s="1007"/>
      <c r="AQ43" s="1007"/>
      <c r="AR43" s="1007"/>
      <c r="AS43" s="1007"/>
    </row>
    <row r="44" spans="1:45" ht="7.15" customHeight="1" x14ac:dyDescent="0.2">
      <c r="A44" s="1039"/>
      <c r="B44" s="1050"/>
      <c r="C44" s="1046"/>
      <c r="D44" s="1025"/>
      <c r="E44" s="1094"/>
      <c r="F44" s="1519"/>
      <c r="G44" s="1094"/>
      <c r="H44" s="1529"/>
      <c r="I44" s="1011"/>
      <c r="J44" s="1008"/>
      <c r="K44" s="1008"/>
      <c r="L44" s="1008"/>
      <c r="M44" s="1009"/>
      <c r="N44" s="1008"/>
      <c r="R44" s="1009"/>
      <c r="W44" s="1008"/>
      <c r="AO44" s="1007"/>
      <c r="AP44" s="1007"/>
      <c r="AQ44" s="1007"/>
      <c r="AR44" s="1007"/>
      <c r="AS44" s="1007"/>
    </row>
    <row r="45" spans="1:45" ht="13.9" customHeight="1" x14ac:dyDescent="0.2">
      <c r="A45" s="1039"/>
      <c r="B45" s="1050">
        <v>5.8</v>
      </c>
      <c r="C45" s="1046" t="s">
        <v>21</v>
      </c>
      <c r="D45" s="1025"/>
      <c r="E45" s="1025"/>
      <c r="F45" s="1513"/>
      <c r="G45" s="1025"/>
      <c r="H45" s="1529"/>
      <c r="I45" s="1011"/>
      <c r="J45" s="1008"/>
      <c r="K45" s="1008"/>
      <c r="L45" s="1008"/>
      <c r="M45" s="1009"/>
      <c r="N45" s="1008"/>
      <c r="R45" s="1009"/>
      <c r="W45" s="1008"/>
      <c r="AO45" s="1007"/>
      <c r="AP45" s="1007"/>
      <c r="AQ45" s="1007"/>
      <c r="AR45" s="1007"/>
      <c r="AS45" s="1007"/>
    </row>
    <row r="46" spans="1:45" ht="13.9" customHeight="1" x14ac:dyDescent="0.2">
      <c r="A46" s="1039"/>
      <c r="B46" s="1068">
        <v>21</v>
      </c>
      <c r="C46" s="1092" t="s">
        <v>395</v>
      </c>
      <c r="D46" s="1036"/>
      <c r="E46" s="1036"/>
      <c r="F46" s="1513"/>
      <c r="G46" s="1036"/>
      <c r="H46" s="1505"/>
      <c r="I46" s="1011"/>
      <c r="J46" s="1016"/>
      <c r="K46" s="1091"/>
      <c r="L46" s="1008"/>
      <c r="M46" s="1009"/>
      <c r="N46" s="1008"/>
      <c r="R46" s="1009"/>
      <c r="W46" s="1008"/>
      <c r="AO46" s="1007"/>
      <c r="AP46" s="1007"/>
      <c r="AQ46" s="1007"/>
      <c r="AR46" s="1007"/>
      <c r="AS46" s="1007"/>
    </row>
    <row r="47" spans="1:45" ht="13.9" customHeight="1" x14ac:dyDescent="0.2">
      <c r="A47" s="1039"/>
      <c r="B47" s="1071" t="s">
        <v>542</v>
      </c>
      <c r="C47" s="1092" t="s">
        <v>541</v>
      </c>
      <c r="D47" s="1036"/>
      <c r="E47" s="1059">
        <v>101</v>
      </c>
      <c r="F47" s="1513">
        <v>0</v>
      </c>
      <c r="G47" s="1059">
        <f>SUM(E47:F47)</f>
        <v>101</v>
      </c>
      <c r="H47" s="1505" t="s">
        <v>702</v>
      </c>
      <c r="I47" s="1011"/>
      <c r="J47" s="1506"/>
      <c r="K47" s="1008"/>
      <c r="L47" s="1008"/>
      <c r="M47" s="1017"/>
      <c r="N47" s="1008"/>
      <c r="R47" s="1009"/>
      <c r="W47" s="1008"/>
      <c r="AO47" s="1007"/>
      <c r="AP47" s="1007"/>
      <c r="AQ47" s="1007"/>
      <c r="AR47" s="1007"/>
      <c r="AS47" s="1007"/>
    </row>
    <row r="48" spans="1:45" ht="13.9" customHeight="1" x14ac:dyDescent="0.2">
      <c r="A48" s="1039" t="s">
        <v>60</v>
      </c>
      <c r="B48" s="1068">
        <v>21</v>
      </c>
      <c r="C48" s="1092" t="s">
        <v>395</v>
      </c>
      <c r="D48" s="1036"/>
      <c r="E48" s="1041">
        <f>SUM(E47:E47)</f>
        <v>101</v>
      </c>
      <c r="F48" s="1514">
        <f>SUM(F47:F47)</f>
        <v>0</v>
      </c>
      <c r="G48" s="1041">
        <f>SUM(G47:G47)</f>
        <v>101</v>
      </c>
      <c r="H48" s="1505"/>
      <c r="I48" s="1011"/>
      <c r="J48" s="1016"/>
      <c r="K48" s="1091"/>
      <c r="L48" s="1008"/>
      <c r="M48" s="1009"/>
      <c r="N48" s="1008"/>
      <c r="R48" s="1009"/>
      <c r="W48" s="1008"/>
      <c r="AO48" s="1007"/>
      <c r="AP48" s="1007"/>
      <c r="AQ48" s="1007"/>
      <c r="AR48" s="1007"/>
      <c r="AS48" s="1007"/>
    </row>
    <row r="49" spans="1:45" ht="7.9" customHeight="1" x14ac:dyDescent="0.2">
      <c r="A49" s="1039"/>
      <c r="B49" s="1068"/>
      <c r="C49" s="1092"/>
      <c r="D49" s="1036"/>
      <c r="E49" s="1059"/>
      <c r="F49" s="1513"/>
      <c r="G49" s="1059"/>
      <c r="H49" s="1264"/>
      <c r="I49" s="1011"/>
      <c r="J49" s="1016"/>
      <c r="K49" s="1091"/>
      <c r="L49" s="1008"/>
      <c r="M49" s="1009"/>
      <c r="N49" s="1008"/>
      <c r="R49" s="1009"/>
      <c r="W49" s="1008"/>
      <c r="AO49" s="1007"/>
      <c r="AP49" s="1007"/>
      <c r="AQ49" s="1007"/>
      <c r="AR49" s="1007"/>
      <c r="AS49" s="1007"/>
    </row>
    <row r="50" spans="1:45" ht="13.9" customHeight="1" x14ac:dyDescent="0.2">
      <c r="A50" s="1039"/>
      <c r="B50" s="1068">
        <v>81</v>
      </c>
      <c r="C50" s="1092" t="s">
        <v>462</v>
      </c>
      <c r="D50" s="1036"/>
      <c r="E50" s="1059"/>
      <c r="F50" s="1513"/>
      <c r="G50" s="1059"/>
      <c r="H50" s="1264"/>
      <c r="I50" s="1011"/>
      <c r="J50" s="1016"/>
      <c r="K50" s="1091"/>
      <c r="L50" s="1008"/>
      <c r="M50" s="1009"/>
      <c r="N50" s="1008"/>
      <c r="R50" s="1009"/>
      <c r="W50" s="1008"/>
      <c r="AO50" s="1007"/>
      <c r="AP50" s="1007"/>
      <c r="AQ50" s="1007"/>
      <c r="AR50" s="1007"/>
      <c r="AS50" s="1007"/>
    </row>
    <row r="51" spans="1:45" ht="13.9" customHeight="1" x14ac:dyDescent="0.2">
      <c r="A51" s="1039"/>
      <c r="B51" s="1068" t="s">
        <v>463</v>
      </c>
      <c r="C51" s="1092" t="s">
        <v>543</v>
      </c>
      <c r="D51" s="1036"/>
      <c r="E51" s="1035">
        <v>1959</v>
      </c>
      <c r="F51" s="1518">
        <v>0</v>
      </c>
      <c r="G51" s="1035">
        <f>SUM(E51:F51)</f>
        <v>1959</v>
      </c>
      <c r="H51" s="1264" t="s">
        <v>663</v>
      </c>
      <c r="I51" s="1011"/>
      <c r="J51" s="1016"/>
      <c r="K51" s="1091"/>
      <c r="L51" s="1008"/>
      <c r="M51" s="1059"/>
      <c r="N51" s="1008"/>
      <c r="R51" s="1009"/>
      <c r="W51" s="1008"/>
      <c r="AO51" s="1007"/>
      <c r="AP51" s="1007"/>
      <c r="AQ51" s="1007"/>
      <c r="AR51" s="1007"/>
      <c r="AS51" s="1007"/>
    </row>
    <row r="52" spans="1:45" ht="13.9" customHeight="1" x14ac:dyDescent="0.2">
      <c r="A52" s="1039" t="s">
        <v>60</v>
      </c>
      <c r="B52" s="1068">
        <v>81</v>
      </c>
      <c r="C52" s="1092" t="s">
        <v>462</v>
      </c>
      <c r="D52" s="1036"/>
      <c r="E52" s="1035">
        <f>SUM(E51:E51)</f>
        <v>1959</v>
      </c>
      <c r="F52" s="1518">
        <f>SUM(F51:F51)</f>
        <v>0</v>
      </c>
      <c r="G52" s="1035">
        <f>SUM(G51:G51)</f>
        <v>1959</v>
      </c>
      <c r="H52" s="1264"/>
      <c r="I52" s="1011"/>
      <c r="J52" s="1016"/>
      <c r="K52" s="1091"/>
      <c r="L52" s="1008"/>
      <c r="M52" s="1009"/>
      <c r="N52" s="1008"/>
      <c r="R52" s="1009"/>
      <c r="W52" s="1008"/>
      <c r="AO52" s="1007"/>
      <c r="AP52" s="1007"/>
      <c r="AQ52" s="1007"/>
      <c r="AR52" s="1007"/>
      <c r="AS52" s="1007"/>
    </row>
    <row r="53" spans="1:45" ht="9.6" customHeight="1" x14ac:dyDescent="0.2">
      <c r="A53" s="1039"/>
      <c r="B53" s="1068"/>
      <c r="C53" s="1092"/>
      <c r="D53" s="1036"/>
      <c r="E53" s="1059"/>
      <c r="F53" s="1513"/>
      <c r="G53" s="1059"/>
      <c r="H53" s="1264"/>
      <c r="I53" s="1011"/>
      <c r="J53" s="1016"/>
      <c r="K53" s="1091"/>
      <c r="L53" s="1008"/>
      <c r="M53" s="1009"/>
      <c r="N53" s="1008"/>
      <c r="R53" s="1009"/>
      <c r="W53" s="1008"/>
      <c r="AO53" s="1007"/>
      <c r="AP53" s="1007"/>
      <c r="AQ53" s="1007"/>
      <c r="AR53" s="1007"/>
      <c r="AS53" s="1007"/>
    </row>
    <row r="54" spans="1:45" ht="28.15" customHeight="1" x14ac:dyDescent="0.2">
      <c r="A54" s="1039"/>
      <c r="B54" s="1068">
        <v>82</v>
      </c>
      <c r="C54" s="1092" t="s">
        <v>544</v>
      </c>
      <c r="D54" s="1036"/>
      <c r="E54" s="1059"/>
      <c r="F54" s="1513"/>
      <c r="G54" s="1059"/>
      <c r="H54" s="1264"/>
      <c r="I54" s="1011"/>
      <c r="J54" s="1016"/>
      <c r="K54" s="1091"/>
      <c r="L54" s="1008"/>
      <c r="M54" s="1009"/>
      <c r="N54" s="1008"/>
      <c r="R54" s="1009"/>
      <c r="W54" s="1008"/>
      <c r="AO54" s="1007"/>
      <c r="AP54" s="1007"/>
      <c r="AQ54" s="1007"/>
      <c r="AR54" s="1007"/>
      <c r="AS54" s="1007"/>
    </row>
    <row r="55" spans="1:45" ht="28.9" customHeight="1" x14ac:dyDescent="0.2">
      <c r="A55" s="1039"/>
      <c r="B55" s="1068">
        <v>22</v>
      </c>
      <c r="C55" s="1092" t="s">
        <v>545</v>
      </c>
      <c r="D55" s="1036"/>
      <c r="E55" s="1059"/>
      <c r="F55" s="1513"/>
      <c r="G55" s="1059"/>
      <c r="H55" s="1264"/>
      <c r="I55" s="1011"/>
      <c r="J55" s="1016"/>
      <c r="K55" s="1091"/>
      <c r="L55" s="1008"/>
      <c r="M55" s="1009"/>
      <c r="N55" s="1008"/>
      <c r="R55" s="1009"/>
      <c r="W55" s="1008"/>
      <c r="AO55" s="1007"/>
      <c r="AP55" s="1007"/>
      <c r="AQ55" s="1007"/>
      <c r="AR55" s="1007"/>
      <c r="AS55" s="1007"/>
    </row>
    <row r="56" spans="1:45" ht="28.9" customHeight="1" x14ac:dyDescent="0.2">
      <c r="A56" s="1039"/>
      <c r="B56" s="1068" t="s">
        <v>546</v>
      </c>
      <c r="C56" s="1092" t="s">
        <v>547</v>
      </c>
      <c r="D56" s="1036"/>
      <c r="E56" s="1059">
        <v>10722</v>
      </c>
      <c r="F56" s="1513">
        <v>0</v>
      </c>
      <c r="G56" s="1059">
        <f>SUM(E56:F56)</f>
        <v>10722</v>
      </c>
      <c r="H56" s="1264" t="s">
        <v>663</v>
      </c>
      <c r="I56" s="1011"/>
      <c r="J56" s="1016"/>
      <c r="K56" s="1091"/>
      <c r="L56" s="1008"/>
      <c r="M56" s="1009"/>
      <c r="N56" s="1008"/>
      <c r="R56" s="1009"/>
      <c r="W56" s="1008"/>
      <c r="AO56" s="1007"/>
      <c r="AP56" s="1007"/>
      <c r="AQ56" s="1007"/>
      <c r="AR56" s="1007"/>
      <c r="AS56" s="1007"/>
    </row>
    <row r="57" spans="1:45" ht="28.9" customHeight="1" x14ac:dyDescent="0.2">
      <c r="A57" s="1039" t="s">
        <v>60</v>
      </c>
      <c r="B57" s="1068">
        <v>22</v>
      </c>
      <c r="C57" s="1092" t="s">
        <v>545</v>
      </c>
      <c r="D57" s="1036"/>
      <c r="E57" s="1041">
        <f>SUM(E56:E56)</f>
        <v>10722</v>
      </c>
      <c r="F57" s="1514">
        <f>SUM(F56:F56)</f>
        <v>0</v>
      </c>
      <c r="G57" s="1041">
        <f>SUM(G56:G56)</f>
        <v>10722</v>
      </c>
      <c r="H57" s="1264"/>
      <c r="I57" s="1011"/>
      <c r="J57" s="1016"/>
      <c r="K57" s="1091"/>
      <c r="L57" s="1008"/>
      <c r="M57" s="1009"/>
      <c r="N57" s="1008"/>
      <c r="R57" s="1009"/>
      <c r="W57" s="1008"/>
      <c r="AO57" s="1007"/>
      <c r="AP57" s="1007"/>
      <c r="AQ57" s="1007"/>
      <c r="AR57" s="1007"/>
      <c r="AS57" s="1007"/>
    </row>
    <row r="58" spans="1:45" ht="8.4499999999999993" customHeight="1" x14ac:dyDescent="0.2">
      <c r="A58" s="1039"/>
      <c r="B58" s="1068"/>
      <c r="C58" s="1092"/>
      <c r="D58" s="1036"/>
      <c r="E58" s="1059"/>
      <c r="F58" s="1513"/>
      <c r="G58" s="1059"/>
      <c r="H58" s="1264"/>
      <c r="I58" s="1011"/>
      <c r="J58" s="1016"/>
      <c r="K58" s="1091"/>
      <c r="L58" s="1008"/>
      <c r="M58" s="1009"/>
      <c r="N58" s="1008"/>
      <c r="R58" s="1009"/>
      <c r="W58" s="1008"/>
      <c r="AO58" s="1007"/>
      <c r="AP58" s="1007"/>
      <c r="AQ58" s="1007"/>
      <c r="AR58" s="1007"/>
      <c r="AS58" s="1007"/>
    </row>
    <row r="59" spans="1:45" ht="13.9" customHeight="1" x14ac:dyDescent="0.2">
      <c r="A59" s="1039"/>
      <c r="B59" s="1068">
        <v>23</v>
      </c>
      <c r="C59" s="1092" t="s">
        <v>548</v>
      </c>
      <c r="D59" s="1036"/>
      <c r="E59" s="1059"/>
      <c r="F59" s="1513"/>
      <c r="G59" s="1059"/>
      <c r="H59" s="1264"/>
      <c r="I59" s="1011"/>
      <c r="J59" s="1016"/>
      <c r="K59" s="1091"/>
      <c r="L59" s="1008"/>
      <c r="M59" s="1009"/>
      <c r="N59" s="1008"/>
      <c r="R59" s="1009"/>
      <c r="W59" s="1008"/>
      <c r="AO59" s="1007"/>
      <c r="AP59" s="1007"/>
      <c r="AQ59" s="1007"/>
      <c r="AR59" s="1007"/>
      <c r="AS59" s="1007"/>
    </row>
    <row r="60" spans="1:45" ht="13.9" customHeight="1" x14ac:dyDescent="0.2">
      <c r="A60" s="1039"/>
      <c r="B60" s="1068" t="s">
        <v>549</v>
      </c>
      <c r="C60" s="1092" t="s">
        <v>550</v>
      </c>
      <c r="D60" s="1036"/>
      <c r="E60" s="1035">
        <v>734</v>
      </c>
      <c r="F60" s="1518">
        <v>0</v>
      </c>
      <c r="G60" s="1035">
        <f>SUM(E60:F60)</f>
        <v>734</v>
      </c>
      <c r="H60" s="1264" t="s">
        <v>663</v>
      </c>
      <c r="I60" s="1011"/>
      <c r="J60" s="1016"/>
      <c r="K60" s="1091"/>
      <c r="L60" s="1008"/>
      <c r="M60" s="1009"/>
      <c r="N60" s="1008"/>
      <c r="R60" s="1009"/>
      <c r="W60" s="1008"/>
      <c r="AO60" s="1007"/>
      <c r="AP60" s="1007"/>
      <c r="AQ60" s="1007"/>
      <c r="AR60" s="1007"/>
      <c r="AS60" s="1007"/>
    </row>
    <row r="61" spans="1:45" ht="13.9" customHeight="1" x14ac:dyDescent="0.2">
      <c r="A61" s="1039" t="s">
        <v>60</v>
      </c>
      <c r="B61" s="1068">
        <v>23</v>
      </c>
      <c r="C61" s="1092" t="s">
        <v>548</v>
      </c>
      <c r="D61" s="1036"/>
      <c r="E61" s="1035">
        <f>SUM(E60:E60)</f>
        <v>734</v>
      </c>
      <c r="F61" s="1518">
        <f>SUM(F60:F60)</f>
        <v>0</v>
      </c>
      <c r="G61" s="1035">
        <f>SUM(G60:G60)</f>
        <v>734</v>
      </c>
      <c r="H61" s="1264"/>
      <c r="I61" s="1011"/>
      <c r="J61" s="1016"/>
      <c r="K61" s="1091"/>
      <c r="L61" s="1008"/>
      <c r="M61" s="1009"/>
      <c r="N61" s="1008"/>
      <c r="R61" s="1009"/>
      <c r="W61" s="1008"/>
      <c r="AO61" s="1007"/>
      <c r="AP61" s="1007"/>
      <c r="AQ61" s="1007"/>
      <c r="AR61" s="1007"/>
      <c r="AS61" s="1007"/>
    </row>
    <row r="62" spans="1:45" ht="25.5" x14ac:dyDescent="0.2">
      <c r="A62" s="1039" t="s">
        <v>60</v>
      </c>
      <c r="B62" s="1068">
        <v>82</v>
      </c>
      <c r="C62" s="1092" t="s">
        <v>544</v>
      </c>
      <c r="D62" s="1036"/>
      <c r="E62" s="1035">
        <f>E52+E57+E61</f>
        <v>13415</v>
      </c>
      <c r="F62" s="1518">
        <f t="shared" ref="F62:G62" si="4">F52+F57+F61</f>
        <v>0</v>
      </c>
      <c r="G62" s="1035">
        <f t="shared" si="4"/>
        <v>13415</v>
      </c>
      <c r="H62" s="1264"/>
      <c r="I62" s="1011"/>
      <c r="J62" s="1016"/>
      <c r="K62" s="1091"/>
      <c r="L62" s="1008"/>
      <c r="M62" s="1009"/>
      <c r="N62" s="1008"/>
      <c r="R62" s="1009"/>
      <c r="W62" s="1008"/>
      <c r="AO62" s="1007"/>
      <c r="AP62" s="1007"/>
      <c r="AQ62" s="1007"/>
      <c r="AR62" s="1007"/>
      <c r="AS62" s="1007"/>
    </row>
    <row r="63" spans="1:45" ht="15" customHeight="1" x14ac:dyDescent="0.2">
      <c r="A63" s="1039" t="s">
        <v>60</v>
      </c>
      <c r="B63" s="1050">
        <v>5.8</v>
      </c>
      <c r="C63" s="1046" t="s">
        <v>21</v>
      </c>
      <c r="D63" s="1036"/>
      <c r="E63" s="1035">
        <f>E62+E48</f>
        <v>13516</v>
      </c>
      <c r="F63" s="1518">
        <f>F62+F48</f>
        <v>0</v>
      </c>
      <c r="G63" s="1035">
        <f>G62+G48</f>
        <v>13516</v>
      </c>
      <c r="H63" s="1264"/>
      <c r="I63" s="1090"/>
      <c r="J63" s="1008"/>
      <c r="K63" s="1008"/>
      <c r="L63" s="1008"/>
      <c r="M63" s="1009"/>
      <c r="N63" s="1008"/>
      <c r="R63" s="1009"/>
      <c r="W63" s="1008"/>
      <c r="AO63" s="1007"/>
      <c r="AP63" s="1007"/>
      <c r="AQ63" s="1007"/>
      <c r="AR63" s="1007"/>
      <c r="AS63" s="1007"/>
    </row>
    <row r="64" spans="1:45" ht="15" customHeight="1" x14ac:dyDescent="0.2">
      <c r="A64" s="1039" t="s">
        <v>60</v>
      </c>
      <c r="B64" s="1049">
        <v>5</v>
      </c>
      <c r="C64" s="1048" t="s">
        <v>535</v>
      </c>
      <c r="D64" s="1025"/>
      <c r="E64" s="1041">
        <f>E43+E63</f>
        <v>34425</v>
      </c>
      <c r="F64" s="1514">
        <f>F43+F63</f>
        <v>0</v>
      </c>
      <c r="G64" s="1041">
        <f>G43+G63</f>
        <v>34425</v>
      </c>
      <c r="H64" s="1529"/>
      <c r="I64" s="1011"/>
      <c r="J64" s="1008"/>
      <c r="K64" s="1008"/>
      <c r="L64" s="1008"/>
      <c r="M64" s="1009"/>
      <c r="N64" s="1008"/>
      <c r="R64" s="1009"/>
      <c r="W64" s="1008"/>
      <c r="AO64" s="1007"/>
      <c r="AP64" s="1007"/>
      <c r="AQ64" s="1007"/>
      <c r="AR64" s="1007"/>
      <c r="AS64" s="1007"/>
    </row>
    <row r="65" spans="1:45" ht="14.45" customHeight="1" x14ac:dyDescent="0.2">
      <c r="A65" s="1039" t="s">
        <v>60</v>
      </c>
      <c r="B65" s="1047">
        <v>2217</v>
      </c>
      <c r="C65" s="1046" t="s">
        <v>530</v>
      </c>
      <c r="D65" s="1025"/>
      <c r="E65" s="1041">
        <f>E64+E34</f>
        <v>42184</v>
      </c>
      <c r="F65" s="1514">
        <f t="shared" ref="F65:G65" si="5">F64+F34</f>
        <v>0</v>
      </c>
      <c r="G65" s="1041">
        <f t="shared" si="5"/>
        <v>42184</v>
      </c>
      <c r="H65" s="1529"/>
      <c r="I65" s="1011"/>
      <c r="J65" s="1008"/>
      <c r="K65" s="1008"/>
      <c r="L65" s="1008"/>
      <c r="M65" s="1009"/>
      <c r="N65" s="1008"/>
      <c r="R65" s="1009"/>
      <c r="W65" s="1008"/>
      <c r="AO65" s="1007"/>
      <c r="AP65" s="1007"/>
      <c r="AQ65" s="1007"/>
      <c r="AR65" s="1007"/>
      <c r="AS65" s="1007"/>
    </row>
    <row r="66" spans="1:45" ht="8.4499999999999993" customHeight="1" x14ac:dyDescent="0.2">
      <c r="A66" s="1039"/>
      <c r="B66" s="1047"/>
      <c r="C66" s="1046"/>
      <c r="D66" s="1025"/>
      <c r="E66" s="1025"/>
      <c r="F66" s="1513"/>
      <c r="G66" s="1025"/>
      <c r="H66" s="1529"/>
      <c r="I66" s="1011"/>
      <c r="J66" s="1008"/>
      <c r="K66" s="1008"/>
      <c r="L66" s="1008"/>
      <c r="M66" s="1009"/>
      <c r="N66" s="1008"/>
      <c r="R66" s="1009"/>
      <c r="W66" s="1008"/>
      <c r="AO66" s="1007"/>
      <c r="AP66" s="1007"/>
      <c r="AQ66" s="1007"/>
      <c r="AR66" s="1007"/>
      <c r="AS66" s="1007"/>
    </row>
    <row r="67" spans="1:45" ht="13.9" customHeight="1" x14ac:dyDescent="0.2">
      <c r="A67" s="1039" t="s">
        <v>64</v>
      </c>
      <c r="B67" s="1076">
        <v>3475</v>
      </c>
      <c r="C67" s="1075" t="s">
        <v>320</v>
      </c>
      <c r="D67" s="1025"/>
      <c r="E67" s="1025"/>
      <c r="F67" s="1513"/>
      <c r="G67" s="1025"/>
      <c r="H67" s="1529"/>
      <c r="I67" s="1011"/>
      <c r="J67" s="1008"/>
      <c r="K67" s="1008"/>
      <c r="L67" s="1008"/>
      <c r="M67" s="1009"/>
      <c r="N67" s="1008"/>
      <c r="R67" s="1009"/>
      <c r="W67" s="1008"/>
      <c r="AO67" s="1007"/>
      <c r="AP67" s="1007"/>
      <c r="AQ67" s="1007"/>
      <c r="AR67" s="1007"/>
      <c r="AS67" s="1007"/>
    </row>
    <row r="68" spans="1:45" ht="13.9" customHeight="1" x14ac:dyDescent="0.2">
      <c r="A68" s="1077"/>
      <c r="B68" s="1050">
        <v>0.108</v>
      </c>
      <c r="C68" s="1075" t="s">
        <v>551</v>
      </c>
      <c r="D68" s="1081"/>
      <c r="E68" s="1081"/>
      <c r="F68" s="1516"/>
      <c r="G68" s="1081"/>
      <c r="H68" s="1533"/>
      <c r="I68" s="1011"/>
      <c r="J68" s="1008"/>
      <c r="K68" s="1008"/>
      <c r="L68" s="1008"/>
      <c r="M68" s="1009"/>
      <c r="N68" s="1008"/>
      <c r="R68" s="1009"/>
      <c r="W68" s="1008"/>
      <c r="AO68" s="1007"/>
      <c r="AP68" s="1007"/>
      <c r="AQ68" s="1007"/>
      <c r="AR68" s="1007"/>
      <c r="AS68" s="1007"/>
    </row>
    <row r="69" spans="1:45" ht="13.9" customHeight="1" x14ac:dyDescent="0.2">
      <c r="A69" s="1077"/>
      <c r="B69" s="1080">
        <v>20</v>
      </c>
      <c r="C69" s="1079" t="s">
        <v>552</v>
      </c>
      <c r="D69" s="1036"/>
      <c r="E69" s="1059"/>
      <c r="F69" s="1513"/>
      <c r="G69" s="1059"/>
      <c r="H69" s="1264"/>
      <c r="I69" s="1011"/>
      <c r="J69" s="1016"/>
      <c r="K69" s="1078"/>
      <c r="L69" s="1008"/>
      <c r="M69" s="1009"/>
      <c r="N69" s="1008"/>
      <c r="R69" s="1009"/>
      <c r="W69" s="1008"/>
      <c r="AO69" s="1007"/>
      <c r="AP69" s="1007"/>
      <c r="AQ69" s="1007"/>
      <c r="AR69" s="1007"/>
      <c r="AS69" s="1007"/>
    </row>
    <row r="70" spans="1:45" ht="27.95" customHeight="1" x14ac:dyDescent="0.2">
      <c r="A70" s="1096" t="s">
        <v>627</v>
      </c>
      <c r="B70" s="1507" t="s">
        <v>693</v>
      </c>
      <c r="C70" s="1079" t="s">
        <v>692</v>
      </c>
      <c r="D70" s="1036"/>
      <c r="E70" s="1059">
        <v>1267</v>
      </c>
      <c r="F70" s="1513">
        <v>0</v>
      </c>
      <c r="G70" s="1059">
        <f>SUM(E70:F70)</f>
        <v>1267</v>
      </c>
      <c r="H70" s="1264" t="s">
        <v>663</v>
      </c>
      <c r="I70" s="1011"/>
      <c r="J70" s="1011"/>
      <c r="K70" s="1011"/>
      <c r="L70" s="1011"/>
      <c r="M70" s="1011"/>
      <c r="N70" s="1008"/>
      <c r="R70" s="1009"/>
      <c r="W70" s="1008"/>
      <c r="AO70" s="1007"/>
      <c r="AP70" s="1007"/>
      <c r="AQ70" s="1007"/>
      <c r="AR70" s="1007"/>
      <c r="AS70" s="1007"/>
    </row>
    <row r="71" spans="1:45" ht="13.35" customHeight="1" x14ac:dyDescent="0.2">
      <c r="A71" s="1077" t="s">
        <v>60</v>
      </c>
      <c r="B71" s="1080">
        <v>20</v>
      </c>
      <c r="C71" s="1079" t="s">
        <v>552</v>
      </c>
      <c r="D71" s="1036"/>
      <c r="E71" s="1041">
        <f>SUM(E70:E70)</f>
        <v>1267</v>
      </c>
      <c r="F71" s="1514">
        <f t="shared" ref="F71:G71" si="6">SUM(F70:F70)</f>
        <v>0</v>
      </c>
      <c r="G71" s="1041">
        <f t="shared" si="6"/>
        <v>1267</v>
      </c>
      <c r="H71" s="1264"/>
      <c r="I71" s="1011"/>
      <c r="J71" s="1016"/>
      <c r="K71" s="1078"/>
      <c r="L71" s="1008"/>
      <c r="M71" s="1009"/>
      <c r="N71" s="1008"/>
      <c r="R71" s="1009"/>
      <c r="W71" s="1008"/>
      <c r="AO71" s="1007"/>
      <c r="AP71" s="1007"/>
      <c r="AQ71" s="1007"/>
      <c r="AR71" s="1007"/>
      <c r="AS71" s="1007"/>
    </row>
    <row r="72" spans="1:45" ht="16.149999999999999" customHeight="1" x14ac:dyDescent="0.2">
      <c r="A72" s="1822" t="s">
        <v>60</v>
      </c>
      <c r="B72" s="1823">
        <v>0.108</v>
      </c>
      <c r="C72" s="1824" t="s">
        <v>551</v>
      </c>
      <c r="D72" s="1034"/>
      <c r="E72" s="1035">
        <f t="shared" ref="E72:F73" si="7">E71</f>
        <v>1267</v>
      </c>
      <c r="F72" s="1518">
        <f t="shared" si="7"/>
        <v>0</v>
      </c>
      <c r="G72" s="1035">
        <f t="shared" ref="G72" si="8">G71</f>
        <v>1267</v>
      </c>
      <c r="H72" s="1264"/>
      <c r="I72" s="1011"/>
      <c r="J72" s="1008"/>
      <c r="K72" s="1008"/>
      <c r="L72" s="1008"/>
      <c r="M72" s="1009"/>
      <c r="N72" s="1008"/>
      <c r="R72" s="1009"/>
      <c r="W72" s="1008"/>
      <c r="AO72" s="1007"/>
      <c r="AP72" s="1007"/>
      <c r="AQ72" s="1007"/>
      <c r="AR72" s="1007"/>
      <c r="AS72" s="1007"/>
    </row>
    <row r="73" spans="1:45" ht="13.35" customHeight="1" x14ac:dyDescent="0.2">
      <c r="A73" s="1039" t="s">
        <v>60</v>
      </c>
      <c r="B73" s="1076">
        <v>3475</v>
      </c>
      <c r="C73" s="1075" t="s">
        <v>320</v>
      </c>
      <c r="D73" s="1034"/>
      <c r="E73" s="1035">
        <f t="shared" si="7"/>
        <v>1267</v>
      </c>
      <c r="F73" s="1514">
        <f t="shared" si="7"/>
        <v>0</v>
      </c>
      <c r="G73" s="1041">
        <f t="shared" ref="G73" si="9">G72</f>
        <v>1267</v>
      </c>
      <c r="H73" s="1264"/>
      <c r="I73" s="1011"/>
      <c r="J73" s="1008"/>
      <c r="K73" s="1008"/>
      <c r="L73" s="1008"/>
      <c r="M73" s="1009"/>
      <c r="N73" s="1008"/>
      <c r="R73" s="1009"/>
      <c r="W73" s="1008"/>
      <c r="AO73" s="1007"/>
      <c r="AP73" s="1007"/>
      <c r="AQ73" s="1007"/>
      <c r="AR73" s="1007"/>
      <c r="AS73" s="1007"/>
    </row>
    <row r="74" spans="1:45" ht="13.35" customHeight="1" x14ac:dyDescent="0.2">
      <c r="A74" s="1043" t="s">
        <v>60</v>
      </c>
      <c r="B74" s="1074"/>
      <c r="C74" s="1042" t="s">
        <v>63</v>
      </c>
      <c r="D74" s="1040"/>
      <c r="E74" s="1040">
        <f>E73+E65+E24</f>
        <v>44816</v>
      </c>
      <c r="F74" s="1514">
        <f t="shared" ref="F74:G74" si="10">F73+F65+F24</f>
        <v>0</v>
      </c>
      <c r="G74" s="1040">
        <f t="shared" si="10"/>
        <v>44816</v>
      </c>
      <c r="H74" s="1529"/>
      <c r="I74" s="1011"/>
      <c r="J74" s="1008"/>
      <c r="K74" s="1008"/>
      <c r="L74" s="1008"/>
      <c r="M74" s="1009"/>
      <c r="N74" s="1008"/>
      <c r="R74" s="1009"/>
      <c r="W74" s="1008"/>
      <c r="AO74" s="1007"/>
      <c r="AP74" s="1007"/>
      <c r="AQ74" s="1007"/>
      <c r="AR74" s="1007"/>
      <c r="AS74" s="1007"/>
    </row>
    <row r="75" spans="1:45" ht="6.6" customHeight="1" x14ac:dyDescent="0.2">
      <c r="A75" s="1039"/>
      <c r="B75" s="1047"/>
      <c r="C75" s="1046"/>
      <c r="D75" s="1025"/>
      <c r="E75" s="1025"/>
      <c r="F75" s="1513"/>
      <c r="G75" s="1025"/>
      <c r="H75" s="1529"/>
      <c r="I75" s="1011"/>
      <c r="J75" s="1008"/>
      <c r="K75" s="1008"/>
      <c r="L75" s="1008"/>
      <c r="M75" s="1009"/>
      <c r="N75" s="1008"/>
      <c r="R75" s="1009"/>
      <c r="W75" s="1008"/>
      <c r="AO75" s="1007"/>
      <c r="AP75" s="1007"/>
      <c r="AQ75" s="1007"/>
      <c r="AR75" s="1007"/>
      <c r="AS75" s="1007"/>
    </row>
    <row r="76" spans="1:45" ht="14.1" customHeight="1" x14ac:dyDescent="0.2">
      <c r="A76" s="1039"/>
      <c r="B76" s="1039"/>
      <c r="C76" s="1046" t="s">
        <v>15</v>
      </c>
      <c r="D76" s="1029"/>
      <c r="E76" s="1029"/>
      <c r="F76" s="1517"/>
      <c r="G76" s="1029"/>
      <c r="H76" s="1534"/>
      <c r="I76" s="1011"/>
      <c r="J76" s="1008"/>
      <c r="K76" s="1008"/>
      <c r="L76" s="1008"/>
      <c r="M76" s="1009"/>
      <c r="N76" s="1008"/>
      <c r="R76" s="1009"/>
      <c r="W76" s="1008"/>
      <c r="AO76" s="1007"/>
      <c r="AP76" s="1007"/>
      <c r="AQ76" s="1007"/>
      <c r="AR76" s="1007"/>
      <c r="AS76" s="1007"/>
    </row>
    <row r="77" spans="1:45" ht="14.1" customHeight="1" x14ac:dyDescent="0.2">
      <c r="A77" s="1039" t="s">
        <v>64</v>
      </c>
      <c r="B77" s="1047">
        <v>4217</v>
      </c>
      <c r="C77" s="1046" t="s">
        <v>202</v>
      </c>
      <c r="D77" s="1073"/>
      <c r="E77" s="1073"/>
      <c r="F77" s="1515"/>
      <c r="G77" s="1073"/>
      <c r="H77" s="1530"/>
      <c r="I77" s="1011"/>
      <c r="J77" s="1008"/>
      <c r="K77" s="1008"/>
      <c r="L77" s="1008"/>
      <c r="M77" s="1009"/>
      <c r="N77" s="1008"/>
      <c r="R77" s="1009"/>
      <c r="W77" s="1008"/>
      <c r="AO77" s="1007"/>
      <c r="AP77" s="1007"/>
      <c r="AQ77" s="1007"/>
      <c r="AR77" s="1007"/>
      <c r="AS77" s="1007"/>
    </row>
    <row r="78" spans="1:45" ht="25.5" x14ac:dyDescent="0.2">
      <c r="A78" s="1039"/>
      <c r="B78" s="1049">
        <v>3</v>
      </c>
      <c r="C78" s="1048" t="s">
        <v>203</v>
      </c>
      <c r="D78" s="1072"/>
      <c r="E78" s="1072"/>
      <c r="F78" s="1516"/>
      <c r="G78" s="1072"/>
      <c r="H78" s="1531"/>
      <c r="I78" s="1011"/>
      <c r="J78" s="1008"/>
      <c r="K78" s="1008"/>
      <c r="L78" s="1008"/>
      <c r="M78" s="1009"/>
      <c r="N78" s="1008"/>
      <c r="R78" s="1009"/>
      <c r="W78" s="1008"/>
      <c r="AO78" s="1007"/>
      <c r="AP78" s="1007"/>
      <c r="AQ78" s="1007"/>
      <c r="AR78" s="1007"/>
      <c r="AS78" s="1007"/>
    </row>
    <row r="79" spans="1:45" ht="13.5" customHeight="1" x14ac:dyDescent="0.2">
      <c r="A79" s="1039"/>
      <c r="B79" s="1050">
        <v>3.0510000000000002</v>
      </c>
      <c r="C79" s="1046" t="s">
        <v>54</v>
      </c>
      <c r="D79" s="1072"/>
      <c r="E79" s="1072"/>
      <c r="F79" s="1516"/>
      <c r="G79" s="1072"/>
      <c r="H79" s="1531"/>
      <c r="I79" s="1011"/>
      <c r="J79" s="1008"/>
      <c r="K79" s="1008"/>
      <c r="L79" s="1008"/>
      <c r="M79" s="1009"/>
      <c r="N79" s="1008"/>
      <c r="R79" s="1009"/>
      <c r="W79" s="1008"/>
      <c r="AO79" s="1007"/>
      <c r="AP79" s="1007"/>
      <c r="AQ79" s="1007"/>
      <c r="AR79" s="1007"/>
      <c r="AS79" s="1007"/>
    </row>
    <row r="80" spans="1:45" s="1015" customFormat="1" ht="13.5" customHeight="1" x14ac:dyDescent="0.2">
      <c r="A80" s="1039"/>
      <c r="B80" s="1057">
        <v>62</v>
      </c>
      <c r="C80" s="1048" t="s">
        <v>215</v>
      </c>
      <c r="D80" s="1025"/>
      <c r="E80" s="1025"/>
      <c r="F80" s="1513"/>
      <c r="G80" s="1025"/>
      <c r="H80" s="1529"/>
      <c r="I80" s="1019"/>
      <c r="J80" s="1016"/>
      <c r="K80" s="1016"/>
      <c r="L80" s="1016"/>
      <c r="M80" s="1017"/>
      <c r="N80" s="1016"/>
      <c r="O80" s="1016"/>
      <c r="P80" s="1016"/>
      <c r="Q80" s="1016"/>
      <c r="R80" s="1017"/>
      <c r="S80" s="1016"/>
      <c r="T80" s="1016"/>
      <c r="U80" s="1016"/>
      <c r="V80" s="1016"/>
      <c r="W80" s="1016"/>
      <c r="X80" s="1016"/>
      <c r="Y80" s="1016"/>
      <c r="Z80" s="1016"/>
      <c r="AA80" s="1016"/>
      <c r="AB80" s="1016"/>
      <c r="AC80" s="1016"/>
      <c r="AD80" s="1016"/>
      <c r="AE80" s="1016"/>
      <c r="AF80" s="1016"/>
      <c r="AG80" s="1016"/>
      <c r="AH80" s="1016"/>
      <c r="AI80" s="1016"/>
      <c r="AJ80" s="1016"/>
      <c r="AK80" s="1016"/>
      <c r="AL80" s="1016"/>
      <c r="AM80" s="1016"/>
      <c r="AN80" s="1016"/>
    </row>
    <row r="81" spans="1:40" s="1015" customFormat="1" ht="13.5" customHeight="1" x14ac:dyDescent="0.2">
      <c r="A81" s="1067"/>
      <c r="B81" s="1068">
        <v>45</v>
      </c>
      <c r="C81" s="1048" t="s">
        <v>16</v>
      </c>
      <c r="D81" s="1025"/>
      <c r="E81" s="1025"/>
      <c r="F81" s="1513"/>
      <c r="G81" s="1025"/>
      <c r="H81" s="1529"/>
      <c r="I81" s="1019"/>
      <c r="J81" s="1016"/>
      <c r="K81" s="1016"/>
      <c r="L81" s="1016"/>
      <c r="M81" s="1017"/>
      <c r="N81" s="1016"/>
      <c r="O81" s="1016"/>
      <c r="P81" s="1016"/>
      <c r="Q81" s="1016"/>
      <c r="R81" s="1017"/>
      <c r="S81" s="1016"/>
      <c r="T81" s="1016"/>
      <c r="U81" s="1016"/>
      <c r="V81" s="1016"/>
      <c r="W81" s="1016"/>
      <c r="X81" s="1016"/>
      <c r="Y81" s="1016"/>
      <c r="Z81" s="1016"/>
      <c r="AA81" s="1016"/>
      <c r="AB81" s="1016"/>
      <c r="AC81" s="1016"/>
      <c r="AD81" s="1016"/>
      <c r="AE81" s="1016"/>
      <c r="AF81" s="1016"/>
      <c r="AG81" s="1016"/>
      <c r="AH81" s="1016"/>
      <c r="AI81" s="1016"/>
      <c r="AJ81" s="1016"/>
      <c r="AK81" s="1016"/>
      <c r="AL81" s="1016"/>
      <c r="AM81" s="1016"/>
      <c r="AN81" s="1016"/>
    </row>
    <row r="82" spans="1:40" s="1015" customFormat="1" ht="40.15" customHeight="1" x14ac:dyDescent="0.2">
      <c r="A82" s="1067" t="s">
        <v>627</v>
      </c>
      <c r="B82" s="1071" t="s">
        <v>694</v>
      </c>
      <c r="C82" s="1048" t="s">
        <v>696</v>
      </c>
      <c r="D82" s="1036"/>
      <c r="E82" s="1059">
        <v>8000</v>
      </c>
      <c r="F82" s="1513">
        <v>0</v>
      </c>
      <c r="G82" s="1059">
        <f t="shared" ref="G82" si="11">SUM(E82:F82)</f>
        <v>8000</v>
      </c>
      <c r="H82" s="1264" t="s">
        <v>663</v>
      </c>
      <c r="I82" s="1016"/>
      <c r="J82" s="1016"/>
      <c r="K82" s="1016"/>
      <c r="L82" s="1016"/>
      <c r="M82" s="1016"/>
      <c r="N82" s="1016"/>
      <c r="O82" s="1016"/>
      <c r="P82" s="1016"/>
      <c r="Q82" s="1016"/>
      <c r="R82" s="1017"/>
      <c r="S82" s="1016"/>
      <c r="T82" s="1016"/>
      <c r="U82" s="1016"/>
      <c r="V82" s="1016"/>
      <c r="W82" s="1016"/>
      <c r="X82" s="1016"/>
      <c r="Y82" s="1016"/>
      <c r="Z82" s="1016"/>
      <c r="AA82" s="1016"/>
      <c r="AB82" s="1016"/>
      <c r="AC82" s="1016"/>
      <c r="AD82" s="1016"/>
      <c r="AE82" s="1016"/>
      <c r="AF82" s="1016"/>
      <c r="AG82" s="1016"/>
      <c r="AH82" s="1016"/>
      <c r="AI82" s="1016"/>
      <c r="AJ82" s="1016"/>
      <c r="AK82" s="1016"/>
      <c r="AL82" s="1016"/>
      <c r="AM82" s="1016"/>
      <c r="AN82" s="1016"/>
    </row>
    <row r="83" spans="1:40" s="1015" customFormat="1" ht="28.9" customHeight="1" x14ac:dyDescent="0.2">
      <c r="A83" s="1067" t="s">
        <v>627</v>
      </c>
      <c r="B83" s="1071" t="s">
        <v>695</v>
      </c>
      <c r="C83" s="1048" t="s">
        <v>697</v>
      </c>
      <c r="D83" s="1036"/>
      <c r="E83" s="1059">
        <v>13688</v>
      </c>
      <c r="F83" s="1513">
        <v>0</v>
      </c>
      <c r="G83" s="1059">
        <v>13688</v>
      </c>
      <c r="H83" s="1264" t="s">
        <v>663</v>
      </c>
      <c r="I83" s="1016"/>
      <c r="J83" s="1016"/>
      <c r="K83" s="1016"/>
      <c r="L83" s="1016"/>
      <c r="M83" s="1016"/>
      <c r="N83" s="1016"/>
      <c r="O83" s="1016"/>
      <c r="P83" s="1016"/>
      <c r="Q83" s="1016"/>
      <c r="R83" s="1017"/>
      <c r="S83" s="1016"/>
      <c r="T83" s="1016"/>
      <c r="U83" s="1016"/>
      <c r="V83" s="1016"/>
      <c r="W83" s="1016"/>
      <c r="X83" s="1016"/>
      <c r="Y83" s="1016"/>
      <c r="Z83" s="1016"/>
      <c r="AA83" s="1016"/>
      <c r="AB83" s="1016"/>
      <c r="AC83" s="1016"/>
      <c r="AD83" s="1016"/>
      <c r="AE83" s="1016"/>
      <c r="AF83" s="1016"/>
      <c r="AG83" s="1016"/>
      <c r="AH83" s="1016"/>
      <c r="AI83" s="1016"/>
      <c r="AJ83" s="1016"/>
      <c r="AK83" s="1016"/>
      <c r="AL83" s="1016"/>
      <c r="AM83" s="1016"/>
      <c r="AN83" s="1016"/>
    </row>
    <row r="84" spans="1:40" s="1015" customFormat="1" ht="14.45" customHeight="1" x14ac:dyDescent="0.2">
      <c r="A84" s="1039" t="s">
        <v>60</v>
      </c>
      <c r="B84" s="1057">
        <v>62</v>
      </c>
      <c r="C84" s="1048" t="s">
        <v>215</v>
      </c>
      <c r="D84" s="1036"/>
      <c r="E84" s="1041">
        <f>SUM(E82:E83)</f>
        <v>21688</v>
      </c>
      <c r="F84" s="1514">
        <f t="shared" ref="F84:G84" si="12">SUM(F82:F83)</f>
        <v>0</v>
      </c>
      <c r="G84" s="1041">
        <f t="shared" si="12"/>
        <v>21688</v>
      </c>
      <c r="H84" s="1264"/>
      <c r="I84" s="1019"/>
      <c r="J84" s="1016"/>
      <c r="K84" s="1016"/>
      <c r="L84" s="1016"/>
      <c r="M84" s="1017"/>
      <c r="N84" s="1016"/>
      <c r="O84" s="1016"/>
      <c r="P84" s="1016"/>
      <c r="Q84" s="1016"/>
      <c r="R84" s="1017"/>
      <c r="S84" s="1016"/>
      <c r="T84" s="1016"/>
      <c r="U84" s="1016"/>
      <c r="V84" s="1016"/>
      <c r="W84" s="1016"/>
      <c r="X84" s="1016"/>
      <c r="Y84" s="1016"/>
      <c r="Z84" s="1016"/>
      <c r="AA84" s="1016"/>
      <c r="AB84" s="1016"/>
      <c r="AC84" s="1016"/>
      <c r="AD84" s="1016"/>
      <c r="AE84" s="1016"/>
      <c r="AF84" s="1016"/>
      <c r="AG84" s="1016"/>
      <c r="AH84" s="1016"/>
      <c r="AI84" s="1016"/>
      <c r="AJ84" s="1016"/>
      <c r="AK84" s="1016"/>
      <c r="AL84" s="1016"/>
      <c r="AM84" s="1016"/>
      <c r="AN84" s="1016"/>
    </row>
    <row r="85" spans="1:40" s="1015" customFormat="1" ht="8.4499999999999993" customHeight="1" x14ac:dyDescent="0.2">
      <c r="A85" s="1039"/>
      <c r="B85" s="1070"/>
      <c r="C85" s="1069"/>
      <c r="D85" s="1036"/>
      <c r="E85" s="1036"/>
      <c r="F85" s="1513"/>
      <c r="G85" s="1036"/>
      <c r="H85" s="1505"/>
      <c r="I85" s="1019"/>
      <c r="J85" s="1016"/>
      <c r="K85" s="1016"/>
      <c r="L85" s="1016"/>
      <c r="M85" s="1017"/>
      <c r="N85" s="1016"/>
      <c r="O85" s="1016"/>
      <c r="P85" s="1016"/>
      <c r="Q85" s="1016"/>
      <c r="R85" s="1017"/>
      <c r="S85" s="1016"/>
      <c r="T85" s="1016"/>
      <c r="U85" s="1016"/>
      <c r="V85" s="1016"/>
      <c r="W85" s="1016"/>
      <c r="X85" s="1016"/>
      <c r="Y85" s="1016"/>
      <c r="Z85" s="1016"/>
      <c r="AA85" s="1016"/>
      <c r="AB85" s="1016"/>
      <c r="AC85" s="1016"/>
      <c r="AD85" s="1016"/>
      <c r="AE85" s="1016"/>
      <c r="AF85" s="1016"/>
      <c r="AG85" s="1016"/>
      <c r="AH85" s="1016"/>
      <c r="AI85" s="1016"/>
      <c r="AJ85" s="1016"/>
      <c r="AK85" s="1016"/>
      <c r="AL85" s="1016"/>
      <c r="AM85" s="1016"/>
      <c r="AN85" s="1016"/>
    </row>
    <row r="86" spans="1:40" s="1015" customFormat="1" ht="13.15" customHeight="1" x14ac:dyDescent="0.2">
      <c r="A86" s="1039"/>
      <c r="B86" s="1070">
        <v>72</v>
      </c>
      <c r="C86" s="1069" t="s">
        <v>553</v>
      </c>
      <c r="D86" s="1025"/>
      <c r="E86" s="1025"/>
      <c r="F86" s="1513"/>
      <c r="G86" s="1025"/>
      <c r="H86" s="1529"/>
      <c r="I86" s="1019"/>
      <c r="J86" s="1016"/>
      <c r="K86" s="1016"/>
      <c r="L86" s="1016"/>
      <c r="M86" s="1017"/>
      <c r="N86" s="1016"/>
      <c r="O86" s="1016"/>
      <c r="P86" s="1016"/>
      <c r="Q86" s="1016"/>
      <c r="R86" s="1017"/>
      <c r="S86" s="1016"/>
      <c r="T86" s="1016"/>
      <c r="U86" s="1016"/>
      <c r="V86" s="1016"/>
      <c r="W86" s="1016"/>
      <c r="X86" s="1016"/>
      <c r="Y86" s="1016"/>
      <c r="Z86" s="1016"/>
      <c r="AA86" s="1016"/>
      <c r="AB86" s="1016"/>
      <c r="AC86" s="1016"/>
      <c r="AD86" s="1016"/>
      <c r="AE86" s="1016"/>
      <c r="AF86" s="1016"/>
      <c r="AG86" s="1016"/>
      <c r="AH86" s="1016"/>
      <c r="AI86" s="1016"/>
      <c r="AJ86" s="1016"/>
      <c r="AK86" s="1016"/>
      <c r="AL86" s="1016"/>
      <c r="AM86" s="1016"/>
      <c r="AN86" s="1016"/>
    </row>
    <row r="87" spans="1:40" s="1015" customFormat="1" ht="13.15" customHeight="1" x14ac:dyDescent="0.2">
      <c r="A87" s="1039"/>
      <c r="B87" s="1070">
        <v>44</v>
      </c>
      <c r="C87" s="1069" t="s">
        <v>67</v>
      </c>
      <c r="D87" s="1025"/>
      <c r="E87" s="1025"/>
      <c r="F87" s="1513"/>
      <c r="G87" s="1025"/>
      <c r="H87" s="1529"/>
      <c r="I87" s="1019"/>
      <c r="J87" s="1016"/>
      <c r="K87" s="1016"/>
      <c r="L87" s="1016"/>
      <c r="M87" s="1017"/>
      <c r="N87" s="1016"/>
      <c r="O87" s="1016"/>
      <c r="P87" s="1016"/>
      <c r="Q87" s="1016"/>
      <c r="R87" s="1017"/>
      <c r="S87" s="1016"/>
      <c r="T87" s="1016"/>
      <c r="U87" s="1016"/>
      <c r="V87" s="1016"/>
      <c r="W87" s="1016"/>
      <c r="X87" s="1016"/>
      <c r="Y87" s="1016"/>
      <c r="Z87" s="1016"/>
      <c r="AA87" s="1016"/>
      <c r="AB87" s="1016"/>
      <c r="AC87" s="1016"/>
      <c r="AD87" s="1016"/>
      <c r="AE87" s="1016"/>
      <c r="AF87" s="1016"/>
      <c r="AG87" s="1016"/>
      <c r="AH87" s="1016"/>
      <c r="AI87" s="1016"/>
      <c r="AJ87" s="1016"/>
      <c r="AK87" s="1016"/>
      <c r="AL87" s="1016"/>
      <c r="AM87" s="1016"/>
      <c r="AN87" s="1016"/>
    </row>
    <row r="88" spans="1:40" s="1015" customFormat="1" ht="15" customHeight="1" x14ac:dyDescent="0.2">
      <c r="A88" s="1039"/>
      <c r="B88" s="1070" t="s">
        <v>554</v>
      </c>
      <c r="C88" s="1069" t="s">
        <v>555</v>
      </c>
      <c r="D88" s="1036"/>
      <c r="E88" s="1059">
        <v>9700</v>
      </c>
      <c r="F88" s="1513">
        <v>0</v>
      </c>
      <c r="G88" s="1059">
        <f>SUM(E88:F88)</f>
        <v>9700</v>
      </c>
      <c r="H88" s="1264" t="s">
        <v>704</v>
      </c>
      <c r="I88" s="1065"/>
      <c r="J88" s="1016"/>
      <c r="K88" s="1016"/>
      <c r="L88" s="1051"/>
      <c r="M88" s="1017"/>
      <c r="N88" s="1016"/>
      <c r="O88" s="1016"/>
      <c r="P88" s="1016"/>
      <c r="Q88" s="1016"/>
      <c r="R88" s="1017"/>
      <c r="S88" s="1008"/>
      <c r="T88" s="1008"/>
      <c r="U88" s="1008"/>
      <c r="V88" s="1008"/>
      <c r="W88" s="1008"/>
      <c r="X88" s="1016" t="s">
        <v>111</v>
      </c>
      <c r="Y88" s="1016" t="s">
        <v>111</v>
      </c>
      <c r="Z88" s="1016" t="s">
        <v>111</v>
      </c>
      <c r="AA88" s="1016" t="s">
        <v>111</v>
      </c>
      <c r="AB88" s="1016" t="s">
        <v>111</v>
      </c>
      <c r="AC88" s="1016"/>
      <c r="AD88" s="1016"/>
      <c r="AE88" s="1016"/>
      <c r="AF88" s="1016"/>
      <c r="AG88" s="1016"/>
      <c r="AH88" s="1016"/>
      <c r="AI88" s="1016"/>
      <c r="AJ88" s="1016"/>
      <c r="AK88" s="1016"/>
      <c r="AL88" s="1016"/>
      <c r="AM88" s="1016"/>
      <c r="AN88" s="1016"/>
    </row>
    <row r="89" spans="1:40" s="1015" customFormat="1" ht="13.15" customHeight="1" x14ac:dyDescent="0.2">
      <c r="A89" s="1039" t="s">
        <v>60</v>
      </c>
      <c r="B89" s="1070">
        <v>44</v>
      </c>
      <c r="C89" s="1069" t="s">
        <v>67</v>
      </c>
      <c r="D89" s="1036"/>
      <c r="E89" s="1041">
        <f>E88</f>
        <v>9700</v>
      </c>
      <c r="F89" s="1514">
        <f t="shared" ref="F89:G89" si="13">F88</f>
        <v>0</v>
      </c>
      <c r="G89" s="1041">
        <f t="shared" si="13"/>
        <v>9700</v>
      </c>
      <c r="H89" s="1264"/>
      <c r="I89" s="1019"/>
      <c r="J89" s="1016"/>
      <c r="K89" s="1016"/>
      <c r="L89" s="1016"/>
      <c r="M89" s="1017"/>
      <c r="N89" s="1016"/>
      <c r="O89" s="1016"/>
      <c r="P89" s="1016"/>
      <c r="Q89" s="1016"/>
      <c r="R89" s="1017"/>
      <c r="S89" s="1016"/>
      <c r="T89" s="1016"/>
      <c r="U89" s="1016"/>
      <c r="V89" s="1016"/>
      <c r="W89" s="1016"/>
      <c r="X89" s="1016"/>
      <c r="Y89" s="1016"/>
      <c r="Z89" s="1016"/>
      <c r="AA89" s="1016"/>
      <c r="AB89" s="1016"/>
      <c r="AC89" s="1016"/>
      <c r="AD89" s="1016"/>
      <c r="AE89" s="1016"/>
      <c r="AF89" s="1016"/>
      <c r="AG89" s="1016"/>
      <c r="AH89" s="1016"/>
      <c r="AI89" s="1016"/>
      <c r="AJ89" s="1016"/>
      <c r="AK89" s="1016"/>
      <c r="AL89" s="1016"/>
      <c r="AM89" s="1016"/>
      <c r="AN89" s="1016"/>
    </row>
    <row r="90" spans="1:40" s="1015" customFormat="1" ht="13.15" customHeight="1" x14ac:dyDescent="0.2">
      <c r="A90" s="1039" t="s">
        <v>60</v>
      </c>
      <c r="B90" s="1070">
        <v>72</v>
      </c>
      <c r="C90" s="1069" t="s">
        <v>553</v>
      </c>
      <c r="D90" s="1036"/>
      <c r="E90" s="1035">
        <f t="shared" ref="E90:G90" si="14">E89</f>
        <v>9700</v>
      </c>
      <c r="F90" s="1518">
        <f t="shared" si="14"/>
        <v>0</v>
      </c>
      <c r="G90" s="1035">
        <f t="shared" si="14"/>
        <v>9700</v>
      </c>
      <c r="H90" s="1264"/>
      <c r="I90" s="1019"/>
      <c r="J90" s="1016"/>
      <c r="K90" s="1016"/>
      <c r="L90" s="1016"/>
      <c r="M90" s="1017"/>
      <c r="N90" s="1016"/>
      <c r="O90" s="1016"/>
      <c r="P90" s="1016"/>
      <c r="Q90" s="1016"/>
      <c r="R90" s="1017"/>
      <c r="S90" s="1016"/>
      <c r="T90" s="1016"/>
      <c r="U90" s="1016"/>
      <c r="V90" s="1016"/>
      <c r="W90" s="1016"/>
      <c r="X90" s="1016"/>
      <c r="Y90" s="1016"/>
      <c r="Z90" s="1016"/>
      <c r="AA90" s="1016"/>
      <c r="AB90" s="1016"/>
      <c r="AC90" s="1016"/>
      <c r="AD90" s="1016"/>
      <c r="AE90" s="1016"/>
      <c r="AF90" s="1016"/>
      <c r="AG90" s="1016"/>
      <c r="AH90" s="1016"/>
      <c r="AI90" s="1016"/>
      <c r="AJ90" s="1016"/>
      <c r="AK90" s="1016"/>
      <c r="AL90" s="1016"/>
      <c r="AM90" s="1016"/>
      <c r="AN90" s="1016"/>
    </row>
    <row r="91" spans="1:40" s="1015" customFormat="1" ht="9.6" customHeight="1" x14ac:dyDescent="0.2">
      <c r="A91" s="1039"/>
      <c r="B91" s="1070"/>
      <c r="C91" s="1069"/>
      <c r="D91" s="1025"/>
      <c r="E91" s="1025"/>
      <c r="F91" s="1513"/>
      <c r="G91" s="1025"/>
      <c r="H91" s="1529"/>
      <c r="I91" s="1019"/>
      <c r="J91" s="1016"/>
      <c r="K91" s="1016"/>
      <c r="L91" s="1016"/>
      <c r="M91" s="1017"/>
      <c r="N91" s="1016"/>
      <c r="O91" s="1016"/>
      <c r="P91" s="1016"/>
      <c r="Q91" s="1016"/>
      <c r="R91" s="1017"/>
      <c r="S91" s="1016"/>
      <c r="T91" s="1016"/>
      <c r="U91" s="1016"/>
      <c r="V91" s="1016"/>
      <c r="W91" s="1016"/>
      <c r="X91" s="1016"/>
      <c r="Y91" s="1016"/>
      <c r="Z91" s="1016"/>
      <c r="AA91" s="1016"/>
      <c r="AB91" s="1016"/>
      <c r="AC91" s="1016"/>
      <c r="AD91" s="1016"/>
      <c r="AE91" s="1016"/>
      <c r="AF91" s="1016"/>
      <c r="AG91" s="1016"/>
      <c r="AH91" s="1016"/>
      <c r="AI91" s="1016"/>
      <c r="AJ91" s="1016"/>
      <c r="AK91" s="1016"/>
      <c r="AL91" s="1016"/>
      <c r="AM91" s="1016"/>
      <c r="AN91" s="1016"/>
    </row>
    <row r="92" spans="1:40" s="1015" customFormat="1" x14ac:dyDescent="0.2">
      <c r="A92" s="1039"/>
      <c r="B92" s="1070">
        <v>75</v>
      </c>
      <c r="C92" s="1069" t="s">
        <v>556</v>
      </c>
      <c r="D92" s="1025"/>
      <c r="E92" s="1025"/>
      <c r="F92" s="1513"/>
      <c r="G92" s="1025"/>
      <c r="H92" s="1529"/>
      <c r="I92" s="1019"/>
      <c r="J92" s="1016"/>
      <c r="K92" s="1016"/>
      <c r="L92" s="1016"/>
      <c r="M92" s="1017"/>
      <c r="N92" s="1016"/>
      <c r="O92" s="1016"/>
      <c r="P92" s="1016"/>
      <c r="Q92" s="1016"/>
      <c r="R92" s="1017"/>
      <c r="S92" s="1016"/>
      <c r="T92" s="1016"/>
      <c r="U92" s="1016"/>
      <c r="V92" s="1016"/>
      <c r="W92" s="1016"/>
      <c r="X92" s="1016"/>
      <c r="Y92" s="1016"/>
      <c r="Z92" s="1016"/>
      <c r="AA92" s="1016"/>
      <c r="AB92" s="1016"/>
      <c r="AC92" s="1016"/>
      <c r="AD92" s="1016"/>
      <c r="AE92" s="1016"/>
      <c r="AF92" s="1016"/>
      <c r="AG92" s="1016"/>
      <c r="AH92" s="1016"/>
      <c r="AI92" s="1016"/>
      <c r="AJ92" s="1016"/>
      <c r="AK92" s="1016"/>
      <c r="AL92" s="1016"/>
      <c r="AM92" s="1016"/>
      <c r="AN92" s="1016"/>
    </row>
    <row r="93" spans="1:40" s="1015" customFormat="1" x14ac:dyDescent="0.2">
      <c r="A93" s="1039"/>
      <c r="B93" s="1070">
        <v>44</v>
      </c>
      <c r="C93" s="1069" t="s">
        <v>67</v>
      </c>
      <c r="D93" s="1025"/>
      <c r="E93" s="1025"/>
      <c r="F93" s="1513"/>
      <c r="G93" s="1025"/>
      <c r="H93" s="1529"/>
      <c r="I93" s="1019"/>
      <c r="J93" s="1016"/>
      <c r="K93" s="1016"/>
      <c r="L93" s="1016"/>
      <c r="M93" s="1017"/>
      <c r="N93" s="1016"/>
      <c r="O93" s="1016"/>
      <c r="P93" s="1016"/>
      <c r="Q93" s="1016"/>
      <c r="R93" s="1017"/>
      <c r="S93" s="1016"/>
      <c r="T93" s="1016"/>
      <c r="U93" s="1016"/>
      <c r="V93" s="1016"/>
      <c r="W93" s="1016"/>
      <c r="X93" s="1016"/>
      <c r="Y93" s="1016"/>
      <c r="Z93" s="1016"/>
      <c r="AA93" s="1016"/>
      <c r="AB93" s="1016"/>
      <c r="AC93" s="1016"/>
      <c r="AD93" s="1016"/>
      <c r="AE93" s="1016"/>
      <c r="AF93" s="1016"/>
      <c r="AG93" s="1016"/>
      <c r="AH93" s="1016"/>
      <c r="AI93" s="1016"/>
      <c r="AJ93" s="1016"/>
      <c r="AK93" s="1016"/>
      <c r="AL93" s="1016"/>
      <c r="AM93" s="1016"/>
      <c r="AN93" s="1016"/>
    </row>
    <row r="94" spans="1:40" s="1015" customFormat="1" x14ac:dyDescent="0.2">
      <c r="A94" s="1039"/>
      <c r="B94" s="1070" t="s">
        <v>557</v>
      </c>
      <c r="C94" s="1069" t="s">
        <v>558</v>
      </c>
      <c r="D94" s="1036"/>
      <c r="E94" s="1035">
        <v>100000</v>
      </c>
      <c r="F94" s="1518"/>
      <c r="G94" s="1035">
        <f>SUM(E94:F94)</f>
        <v>100000</v>
      </c>
      <c r="H94" s="1264" t="s">
        <v>703</v>
      </c>
      <c r="I94" s="1065"/>
      <c r="J94" s="1016"/>
      <c r="K94" s="1016"/>
      <c r="L94" s="1051"/>
      <c r="M94" s="1017"/>
      <c r="N94" s="1016"/>
      <c r="O94" s="1016"/>
      <c r="P94" s="1016"/>
      <c r="Q94" s="1016"/>
      <c r="R94" s="1017"/>
      <c r="S94" s="1008"/>
      <c r="T94" s="1008"/>
      <c r="U94" s="1008"/>
      <c r="V94" s="1008"/>
      <c r="W94" s="1008"/>
      <c r="X94" s="1016" t="s">
        <v>111</v>
      </c>
      <c r="Y94" s="1016" t="s">
        <v>111</v>
      </c>
      <c r="Z94" s="1016" t="s">
        <v>111</v>
      </c>
      <c r="AA94" s="1016" t="s">
        <v>111</v>
      </c>
      <c r="AB94" s="1016" t="s">
        <v>111</v>
      </c>
      <c r="AC94" s="1016"/>
      <c r="AD94" s="1016"/>
      <c r="AE94" s="1016"/>
      <c r="AF94" s="1016"/>
      <c r="AG94" s="1016"/>
      <c r="AH94" s="1016"/>
      <c r="AI94" s="1016"/>
      <c r="AJ94" s="1016"/>
      <c r="AK94" s="1016"/>
      <c r="AL94" s="1016"/>
      <c r="AM94" s="1016"/>
      <c r="AN94" s="1016"/>
    </row>
    <row r="95" spans="1:40" s="1015" customFormat="1" x14ac:dyDescent="0.2">
      <c r="A95" s="1039" t="s">
        <v>60</v>
      </c>
      <c r="B95" s="1070">
        <v>75</v>
      </c>
      <c r="C95" s="1069" t="s">
        <v>556</v>
      </c>
      <c r="D95" s="1036"/>
      <c r="E95" s="1035">
        <f t="shared" ref="E95:G95" si="15">E94</f>
        <v>100000</v>
      </c>
      <c r="F95" s="1518">
        <f t="shared" si="15"/>
        <v>0</v>
      </c>
      <c r="G95" s="1035">
        <f t="shared" si="15"/>
        <v>100000</v>
      </c>
      <c r="H95" s="1264"/>
      <c r="I95" s="1019"/>
      <c r="J95" s="1016"/>
      <c r="K95" s="1016"/>
      <c r="L95" s="1016"/>
      <c r="M95" s="1017"/>
      <c r="N95" s="1016"/>
      <c r="O95" s="1016"/>
      <c r="P95" s="1016"/>
      <c r="Q95" s="1016"/>
      <c r="R95" s="1017"/>
      <c r="S95" s="1016"/>
      <c r="T95" s="1016"/>
      <c r="U95" s="1016"/>
      <c r="V95" s="1016"/>
      <c r="W95" s="1016"/>
      <c r="X95" s="1016"/>
      <c r="Y95" s="1016"/>
      <c r="Z95" s="1016"/>
      <c r="AA95" s="1016"/>
      <c r="AB95" s="1016"/>
      <c r="AC95" s="1016"/>
      <c r="AD95" s="1016"/>
      <c r="AE95" s="1016"/>
      <c r="AF95" s="1016"/>
      <c r="AG95" s="1016"/>
      <c r="AH95" s="1016"/>
      <c r="AI95" s="1016"/>
      <c r="AJ95" s="1016"/>
      <c r="AK95" s="1016"/>
      <c r="AL95" s="1016"/>
      <c r="AM95" s="1016"/>
      <c r="AN95" s="1016"/>
    </row>
    <row r="96" spans="1:40" s="1015" customFormat="1" ht="10.9" customHeight="1" x14ac:dyDescent="0.2">
      <c r="A96" s="1039"/>
      <c r="B96" s="1070"/>
      <c r="C96" s="1069"/>
      <c r="D96" s="1025"/>
      <c r="E96" s="1025"/>
      <c r="F96" s="1513"/>
      <c r="G96" s="1025"/>
      <c r="H96" s="1529"/>
      <c r="I96" s="1019"/>
      <c r="J96" s="1016"/>
      <c r="K96" s="1016"/>
      <c r="L96" s="1016"/>
      <c r="M96" s="1017"/>
      <c r="N96" s="1016"/>
      <c r="O96" s="1016"/>
      <c r="P96" s="1016"/>
      <c r="Q96" s="1016"/>
      <c r="R96" s="1017"/>
      <c r="S96" s="1016"/>
      <c r="T96" s="1016"/>
      <c r="U96" s="1016"/>
      <c r="V96" s="1016"/>
      <c r="W96" s="1016"/>
      <c r="X96" s="1016"/>
      <c r="Y96" s="1016"/>
      <c r="Z96" s="1016"/>
      <c r="AA96" s="1016"/>
      <c r="AB96" s="1016"/>
      <c r="AC96" s="1016"/>
      <c r="AD96" s="1016"/>
      <c r="AE96" s="1016"/>
      <c r="AF96" s="1016"/>
      <c r="AG96" s="1016"/>
      <c r="AH96" s="1016"/>
      <c r="AI96" s="1016"/>
      <c r="AJ96" s="1016"/>
      <c r="AK96" s="1016"/>
      <c r="AL96" s="1016"/>
      <c r="AM96" s="1016"/>
      <c r="AN96" s="1016"/>
    </row>
    <row r="97" spans="1:40" s="1015" customFormat="1" ht="27.75" customHeight="1" x14ac:dyDescent="0.2">
      <c r="A97" s="1039"/>
      <c r="B97" s="1057">
        <v>78</v>
      </c>
      <c r="C97" s="1048" t="s">
        <v>216</v>
      </c>
      <c r="D97" s="1059"/>
      <c r="E97" s="1025"/>
      <c r="F97" s="1513"/>
      <c r="G97" s="1025"/>
      <c r="H97" s="1529"/>
      <c r="I97" s="1019"/>
      <c r="J97" s="1016"/>
      <c r="K97" s="1016"/>
      <c r="L97" s="1016"/>
      <c r="M97" s="1017"/>
      <c r="N97" s="1016"/>
      <c r="O97" s="1016"/>
      <c r="P97" s="1016"/>
      <c r="Q97" s="1016"/>
      <c r="R97" s="1017"/>
      <c r="S97" s="1016"/>
      <c r="T97" s="1016"/>
      <c r="U97" s="1016"/>
      <c r="V97" s="1016"/>
      <c r="W97" s="1016"/>
      <c r="X97" s="1016"/>
      <c r="Y97" s="1016"/>
      <c r="Z97" s="1016"/>
      <c r="AA97" s="1016"/>
      <c r="AB97" s="1016"/>
      <c r="AC97" s="1016"/>
      <c r="AD97" s="1016"/>
      <c r="AE97" s="1016"/>
      <c r="AF97" s="1016"/>
      <c r="AG97" s="1016"/>
      <c r="AH97" s="1016"/>
      <c r="AI97" s="1016"/>
      <c r="AJ97" s="1016"/>
      <c r="AK97" s="1016"/>
      <c r="AL97" s="1016"/>
      <c r="AM97" s="1016"/>
      <c r="AN97" s="1016"/>
    </row>
    <row r="98" spans="1:40" s="1015" customFormat="1" ht="38.25" x14ac:dyDescent="0.2">
      <c r="A98" s="1061"/>
      <c r="B98" s="1055">
        <v>87</v>
      </c>
      <c r="C98" s="1054" t="s">
        <v>559</v>
      </c>
      <c r="D98" s="1036"/>
      <c r="E98" s="1025"/>
      <c r="F98" s="1513"/>
      <c r="G98" s="1025"/>
      <c r="H98" s="1529"/>
      <c r="I98" s="1019"/>
      <c r="J98" s="1016"/>
      <c r="K98" s="1016"/>
      <c r="L98" s="1016"/>
      <c r="M98" s="1017"/>
      <c r="N98" s="1016"/>
      <c r="O98" s="1016"/>
      <c r="P98" s="1016"/>
      <c r="Q98" s="1016"/>
      <c r="R98" s="1017"/>
      <c r="S98" s="1016"/>
      <c r="T98" s="1016"/>
      <c r="U98" s="1016"/>
      <c r="V98" s="1016"/>
      <c r="W98" s="1016"/>
      <c r="X98" s="1016"/>
      <c r="Y98" s="1016"/>
      <c r="Z98" s="1016"/>
      <c r="AA98" s="1016"/>
      <c r="AB98" s="1016"/>
      <c r="AC98" s="1016"/>
      <c r="AD98" s="1016"/>
      <c r="AE98" s="1016"/>
      <c r="AF98" s="1016"/>
      <c r="AG98" s="1016"/>
      <c r="AH98" s="1016"/>
      <c r="AI98" s="1016"/>
      <c r="AJ98" s="1016"/>
      <c r="AK98" s="1016"/>
      <c r="AL98" s="1016"/>
      <c r="AM98" s="1016"/>
      <c r="AN98" s="1016"/>
    </row>
    <row r="99" spans="1:40" s="1015" customFormat="1" x14ac:dyDescent="0.2">
      <c r="A99" s="1067"/>
      <c r="B99" s="1055" t="s">
        <v>560</v>
      </c>
      <c r="C99" s="1054" t="s">
        <v>3</v>
      </c>
      <c r="D99" s="1036"/>
      <c r="E99" s="1059">
        <v>2260</v>
      </c>
      <c r="F99" s="1513">
        <v>0</v>
      </c>
      <c r="G99" s="1059">
        <f>SUM(E99:F99)</f>
        <v>2260</v>
      </c>
      <c r="H99" s="1264" t="s">
        <v>663</v>
      </c>
      <c r="I99" s="1019"/>
      <c r="J99" s="1016"/>
      <c r="K99" s="1016"/>
      <c r="L99" s="1008"/>
      <c r="M99" s="1017"/>
      <c r="N99" s="1008"/>
      <c r="O99" s="1008"/>
      <c r="P99" s="1008"/>
      <c r="Q99" s="1960"/>
      <c r="R99" s="1009"/>
      <c r="S99" s="1008"/>
      <c r="T99" s="1008"/>
      <c r="U99" s="1008"/>
      <c r="V99" s="1008"/>
      <c r="W99" s="1008"/>
      <c r="X99" s="1016"/>
      <c r="Y99" s="1016"/>
      <c r="Z99" s="1016"/>
      <c r="AA99" s="1016"/>
      <c r="AB99" s="1016"/>
      <c r="AC99" s="1016"/>
      <c r="AD99" s="1016"/>
      <c r="AE99" s="1016"/>
      <c r="AF99" s="1016"/>
      <c r="AG99" s="1016"/>
      <c r="AH99" s="1016"/>
      <c r="AI99" s="1016"/>
      <c r="AJ99" s="1016"/>
      <c r="AK99" s="1016"/>
      <c r="AL99" s="1016"/>
      <c r="AM99" s="1016"/>
      <c r="AN99" s="1016"/>
    </row>
    <row r="100" spans="1:40" s="1015" customFormat="1" ht="9" customHeight="1" x14ac:dyDescent="0.2">
      <c r="A100" s="1061"/>
      <c r="B100" s="1055"/>
      <c r="C100" s="1054"/>
      <c r="D100" s="1036"/>
      <c r="E100" s="1025"/>
      <c r="F100" s="1513"/>
      <c r="G100" s="1025"/>
      <c r="H100" s="1529"/>
      <c r="I100" s="1019"/>
      <c r="J100" s="1016"/>
      <c r="K100" s="1016"/>
      <c r="L100" s="1016"/>
      <c r="M100" s="1017"/>
      <c r="N100" s="1016"/>
      <c r="O100" s="1016"/>
      <c r="P100" s="1016"/>
      <c r="Q100" s="1016"/>
      <c r="R100" s="1017"/>
      <c r="S100" s="1016"/>
      <c r="T100" s="1016"/>
      <c r="U100" s="1016"/>
      <c r="V100" s="1016"/>
      <c r="W100" s="1016"/>
      <c r="X100" s="1016"/>
      <c r="Y100" s="1016"/>
      <c r="Z100" s="1016"/>
      <c r="AA100" s="1016"/>
      <c r="AB100" s="1016"/>
      <c r="AC100" s="1016"/>
      <c r="AD100" s="1016"/>
      <c r="AE100" s="1016"/>
      <c r="AF100" s="1016"/>
      <c r="AG100" s="1016"/>
      <c r="AH100" s="1016"/>
      <c r="AI100" s="1016"/>
      <c r="AJ100" s="1016"/>
      <c r="AK100" s="1016"/>
      <c r="AL100" s="1016"/>
      <c r="AM100" s="1016"/>
      <c r="AN100" s="1016"/>
    </row>
    <row r="101" spans="1:40" s="1015" customFormat="1" ht="38.25" x14ac:dyDescent="0.2">
      <c r="A101" s="1061"/>
      <c r="B101" s="1055">
        <v>88</v>
      </c>
      <c r="C101" s="1054" t="s">
        <v>561</v>
      </c>
      <c r="D101" s="1036"/>
      <c r="E101" s="1025"/>
      <c r="F101" s="1513"/>
      <c r="G101" s="1025"/>
      <c r="H101" s="1529"/>
      <c r="I101" s="1019"/>
      <c r="J101" s="1016"/>
      <c r="K101" s="1016"/>
      <c r="L101" s="1016"/>
      <c r="M101" s="1017"/>
      <c r="N101" s="1016"/>
      <c r="O101" s="1016"/>
      <c r="P101" s="1016"/>
      <c r="Q101" s="1016"/>
      <c r="R101" s="1017"/>
      <c r="S101" s="1016"/>
      <c r="T101" s="1016"/>
      <c r="U101" s="1016"/>
      <c r="V101" s="1016"/>
      <c r="W101" s="1016"/>
      <c r="X101" s="1016"/>
      <c r="Y101" s="1016"/>
      <c r="Z101" s="1016"/>
      <c r="AA101" s="1016"/>
      <c r="AB101" s="1016"/>
      <c r="AC101" s="1016"/>
      <c r="AD101" s="1016"/>
      <c r="AE101" s="1016"/>
      <c r="AF101" s="1016"/>
      <c r="AG101" s="1016"/>
      <c r="AH101" s="1016"/>
      <c r="AI101" s="1016"/>
      <c r="AJ101" s="1016"/>
      <c r="AK101" s="1016"/>
      <c r="AL101" s="1016"/>
      <c r="AM101" s="1016"/>
      <c r="AN101" s="1016"/>
    </row>
    <row r="102" spans="1:40" s="1015" customFormat="1" x14ac:dyDescent="0.2">
      <c r="A102" s="1821"/>
      <c r="B102" s="1819" t="s">
        <v>562</v>
      </c>
      <c r="C102" s="1820" t="s">
        <v>3</v>
      </c>
      <c r="D102" s="1034"/>
      <c r="E102" s="1035">
        <v>5086</v>
      </c>
      <c r="F102" s="1518">
        <v>0</v>
      </c>
      <c r="G102" s="1035">
        <f>SUM(E102:F102)</f>
        <v>5086</v>
      </c>
      <c r="H102" s="1264" t="s">
        <v>663</v>
      </c>
      <c r="I102" s="1019"/>
      <c r="J102" s="1016"/>
      <c r="K102" s="1016"/>
      <c r="L102" s="1016"/>
      <c r="M102" s="1017"/>
      <c r="N102" s="1008"/>
      <c r="O102" s="1008"/>
      <c r="P102" s="1008"/>
      <c r="Q102" s="1503"/>
      <c r="R102" s="1009"/>
      <c r="S102" s="1008"/>
      <c r="T102" s="1008"/>
      <c r="U102" s="1008"/>
      <c r="V102" s="1008"/>
      <c r="W102" s="1008"/>
      <c r="X102" s="1016"/>
      <c r="Y102" s="1016"/>
      <c r="Z102" s="1016"/>
      <c r="AA102" s="1016"/>
      <c r="AB102" s="1016"/>
      <c r="AC102" s="1016"/>
      <c r="AD102" s="1016"/>
      <c r="AE102" s="1016"/>
      <c r="AF102" s="1016"/>
      <c r="AG102" s="1016"/>
      <c r="AH102" s="1016"/>
      <c r="AI102" s="1016"/>
      <c r="AJ102" s="1016"/>
      <c r="AK102" s="1016"/>
      <c r="AL102" s="1016"/>
      <c r="AM102" s="1016"/>
      <c r="AN102" s="1016"/>
    </row>
    <row r="103" spans="1:40" s="1015" customFormat="1" ht="7.9" customHeight="1" x14ac:dyDescent="0.2">
      <c r="A103" s="1067"/>
      <c r="B103" s="1055"/>
      <c r="C103" s="1054"/>
      <c r="D103" s="1036"/>
      <c r="E103" s="1059"/>
      <c r="F103" s="1513"/>
      <c r="G103" s="1059"/>
      <c r="H103" s="1264"/>
      <c r="I103" s="1019"/>
      <c r="J103" s="1016"/>
      <c r="K103" s="1016"/>
      <c r="L103" s="1008"/>
      <c r="M103" s="1017"/>
      <c r="N103" s="1008"/>
      <c r="O103" s="1008"/>
      <c r="P103" s="1008"/>
      <c r="Q103" s="1008"/>
      <c r="R103" s="1009"/>
      <c r="S103" s="1008"/>
      <c r="T103" s="1008"/>
      <c r="U103" s="1008"/>
      <c r="V103" s="1008"/>
      <c r="W103" s="1008"/>
      <c r="X103" s="1016"/>
      <c r="Y103" s="1016"/>
      <c r="Z103" s="1016"/>
      <c r="AA103" s="1016"/>
      <c r="AB103" s="1016"/>
      <c r="AC103" s="1016"/>
      <c r="AD103" s="1016"/>
      <c r="AE103" s="1016"/>
      <c r="AF103" s="1016"/>
      <c r="AG103" s="1016"/>
      <c r="AH103" s="1016"/>
      <c r="AI103" s="1016"/>
      <c r="AJ103" s="1016"/>
      <c r="AK103" s="1016"/>
      <c r="AL103" s="1016"/>
      <c r="AM103" s="1016"/>
      <c r="AN103" s="1016"/>
    </row>
    <row r="104" spans="1:40" s="1015" customFormat="1" ht="28.9" customHeight="1" x14ac:dyDescent="0.2">
      <c r="A104" s="1061"/>
      <c r="B104" s="1055">
        <v>90</v>
      </c>
      <c r="C104" s="1054" t="s">
        <v>217</v>
      </c>
      <c r="D104" s="1036"/>
      <c r="E104" s="1036"/>
      <c r="F104" s="1513"/>
      <c r="G104" s="1059"/>
      <c r="H104" s="1264"/>
      <c r="I104" s="1019"/>
      <c r="J104" s="1016"/>
      <c r="K104" s="1016"/>
      <c r="L104" s="1016"/>
      <c r="M104" s="1017"/>
      <c r="N104" s="1016"/>
      <c r="O104" s="1016"/>
      <c r="P104" s="1016"/>
      <c r="Q104" s="1016"/>
      <c r="R104" s="1017"/>
      <c r="S104" s="1008"/>
      <c r="T104" s="1008"/>
      <c r="U104" s="1008"/>
      <c r="V104" s="1008"/>
      <c r="W104" s="1008"/>
      <c r="X104" s="1016"/>
      <c r="Y104" s="1016"/>
      <c r="Z104" s="1016"/>
      <c r="AA104" s="1016"/>
      <c r="AB104" s="1016"/>
      <c r="AC104" s="1016"/>
      <c r="AD104" s="1016"/>
      <c r="AE104" s="1016"/>
      <c r="AF104" s="1016"/>
      <c r="AG104" s="1016"/>
      <c r="AH104" s="1016"/>
      <c r="AI104" s="1016"/>
      <c r="AJ104" s="1016"/>
      <c r="AK104" s="1016"/>
      <c r="AL104" s="1016"/>
      <c r="AM104" s="1016"/>
      <c r="AN104" s="1016"/>
    </row>
    <row r="105" spans="1:40" s="1015" customFormat="1" ht="14.45" customHeight="1" x14ac:dyDescent="0.2">
      <c r="A105" s="1067"/>
      <c r="B105" s="1055" t="s">
        <v>218</v>
      </c>
      <c r="C105" s="1054" t="s">
        <v>3</v>
      </c>
      <c r="D105" s="1036"/>
      <c r="E105" s="1059">
        <v>1395</v>
      </c>
      <c r="F105" s="1513">
        <v>0</v>
      </c>
      <c r="G105" s="1059">
        <f>SUM(E105:F105)</f>
        <v>1395</v>
      </c>
      <c r="H105" s="1264" t="s">
        <v>663</v>
      </c>
      <c r="I105" s="1019"/>
      <c r="J105" s="1016"/>
      <c r="K105" s="1016"/>
      <c r="L105" s="1008"/>
      <c r="M105" s="1017"/>
      <c r="N105" s="1008"/>
      <c r="O105" s="1008"/>
      <c r="P105" s="1008"/>
      <c r="Q105" s="1503"/>
      <c r="R105" s="1009"/>
      <c r="S105" s="1008"/>
      <c r="T105" s="1008"/>
      <c r="U105" s="1008"/>
      <c r="V105" s="1008"/>
      <c r="W105" s="1008"/>
      <c r="X105" s="1016"/>
      <c r="Y105" s="1016"/>
      <c r="Z105" s="1016"/>
      <c r="AA105" s="1016"/>
      <c r="AB105" s="1016"/>
      <c r="AC105" s="1016"/>
      <c r="AD105" s="1016"/>
      <c r="AE105" s="1016"/>
      <c r="AF105" s="1016"/>
      <c r="AG105" s="1016"/>
      <c r="AH105" s="1016"/>
      <c r="AI105" s="1016"/>
      <c r="AJ105" s="1016"/>
      <c r="AK105" s="1016"/>
      <c r="AL105" s="1016"/>
      <c r="AM105" s="1016"/>
      <c r="AN105" s="1016"/>
    </row>
    <row r="106" spans="1:40" s="1015" customFormat="1" ht="9.6" customHeight="1" x14ac:dyDescent="0.2">
      <c r="A106" s="1067"/>
      <c r="B106" s="1055"/>
      <c r="C106" s="1054"/>
      <c r="D106" s="1036"/>
      <c r="E106" s="1059"/>
      <c r="F106" s="1513"/>
      <c r="G106" s="1059"/>
      <c r="H106" s="1264"/>
      <c r="I106" s="1019"/>
      <c r="J106" s="1016"/>
      <c r="K106" s="1016"/>
      <c r="L106" s="1008"/>
      <c r="M106" s="1017"/>
      <c r="N106" s="1008"/>
      <c r="O106" s="1008"/>
      <c r="P106" s="1008"/>
      <c r="Q106" s="1008"/>
      <c r="R106" s="1009"/>
      <c r="S106" s="1008"/>
      <c r="T106" s="1008"/>
      <c r="U106" s="1008"/>
      <c r="V106" s="1008"/>
      <c r="W106" s="1008"/>
      <c r="X106" s="1016"/>
      <c r="Y106" s="1016"/>
      <c r="Z106" s="1016"/>
      <c r="AA106" s="1016"/>
      <c r="AB106" s="1016"/>
      <c r="AC106" s="1016"/>
      <c r="AD106" s="1016"/>
      <c r="AE106" s="1016"/>
      <c r="AF106" s="1016"/>
      <c r="AG106" s="1016"/>
      <c r="AH106" s="1016"/>
      <c r="AI106" s="1016"/>
      <c r="AJ106" s="1016"/>
      <c r="AK106" s="1016"/>
      <c r="AL106" s="1016"/>
      <c r="AM106" s="1016"/>
      <c r="AN106" s="1016"/>
    </row>
    <row r="107" spans="1:40" s="1015" customFormat="1" ht="27" customHeight="1" x14ac:dyDescent="0.2">
      <c r="A107" s="1061"/>
      <c r="B107" s="1055">
        <v>91</v>
      </c>
      <c r="C107" s="1054" t="s">
        <v>563</v>
      </c>
      <c r="D107" s="1036"/>
      <c r="E107" s="1036"/>
      <c r="F107" s="1513"/>
      <c r="G107" s="1059"/>
      <c r="H107" s="1264"/>
      <c r="I107" s="1019"/>
      <c r="J107" s="1016"/>
      <c r="K107" s="1016"/>
      <c r="L107" s="1016"/>
      <c r="M107" s="1017"/>
      <c r="N107" s="1016"/>
      <c r="O107" s="1016"/>
      <c r="P107" s="1016"/>
      <c r="Q107" s="1016"/>
      <c r="R107" s="1017"/>
      <c r="S107" s="1008"/>
      <c r="T107" s="1008"/>
      <c r="U107" s="1008"/>
      <c r="V107" s="1008"/>
      <c r="W107" s="1008"/>
      <c r="X107" s="1016"/>
      <c r="Y107" s="1016"/>
      <c r="Z107" s="1016"/>
      <c r="AA107" s="1016"/>
      <c r="AB107" s="1016"/>
      <c r="AC107" s="1016"/>
      <c r="AD107" s="1016"/>
      <c r="AE107" s="1016"/>
      <c r="AF107" s="1016"/>
      <c r="AG107" s="1016"/>
      <c r="AH107" s="1016"/>
      <c r="AI107" s="1016"/>
      <c r="AJ107" s="1016"/>
      <c r="AK107" s="1016"/>
      <c r="AL107" s="1016"/>
      <c r="AM107" s="1016"/>
      <c r="AN107" s="1016"/>
    </row>
    <row r="108" spans="1:40" s="1015" customFormat="1" ht="14.45" customHeight="1" x14ac:dyDescent="0.2">
      <c r="A108" s="1067"/>
      <c r="B108" s="1055" t="s">
        <v>564</v>
      </c>
      <c r="C108" s="1054" t="s">
        <v>3</v>
      </c>
      <c r="D108" s="1036"/>
      <c r="E108" s="1035">
        <v>1600</v>
      </c>
      <c r="F108" s="1518">
        <v>0</v>
      </c>
      <c r="G108" s="1035">
        <f>SUM(E108:F108)</f>
        <v>1600</v>
      </c>
      <c r="H108" s="1264" t="s">
        <v>663</v>
      </c>
      <c r="I108" s="1019"/>
      <c r="J108" s="1016"/>
      <c r="K108" s="1016"/>
      <c r="L108" s="1008"/>
      <c r="M108" s="1017"/>
      <c r="N108" s="1008"/>
      <c r="O108" s="1008"/>
      <c r="P108" s="1008"/>
      <c r="Q108" s="1503"/>
      <c r="R108" s="1009"/>
      <c r="S108" s="1008"/>
      <c r="T108" s="1008"/>
      <c r="U108" s="1008"/>
      <c r="V108" s="1008"/>
      <c r="W108" s="1008"/>
      <c r="X108" s="1016"/>
      <c r="Y108" s="1016"/>
      <c r="Z108" s="1016"/>
      <c r="AA108" s="1016"/>
      <c r="AB108" s="1016"/>
      <c r="AC108" s="1016"/>
      <c r="AD108" s="1016"/>
      <c r="AE108" s="1016"/>
      <c r="AF108" s="1016"/>
      <c r="AG108" s="1016"/>
      <c r="AH108" s="1016"/>
      <c r="AI108" s="1016"/>
      <c r="AJ108" s="1016"/>
      <c r="AK108" s="1016"/>
      <c r="AL108" s="1016"/>
      <c r="AM108" s="1016"/>
      <c r="AN108" s="1016"/>
    </row>
    <row r="109" spans="1:40" s="1015" customFormat="1" ht="28.15" customHeight="1" x14ac:dyDescent="0.2">
      <c r="A109" s="1039" t="s">
        <v>60</v>
      </c>
      <c r="B109" s="1057">
        <v>78</v>
      </c>
      <c r="C109" s="1048" t="s">
        <v>216</v>
      </c>
      <c r="D109" s="1036"/>
      <c r="E109" s="1059">
        <f>SUM(E98:E108)</f>
        <v>10341</v>
      </c>
      <c r="F109" s="1513">
        <f>SUM(F98:F108)</f>
        <v>0</v>
      </c>
      <c r="G109" s="1059">
        <f>SUM(G98:G108)</f>
        <v>10341</v>
      </c>
      <c r="H109" s="1264"/>
      <c r="I109" s="1019"/>
      <c r="J109" s="1016"/>
      <c r="K109" s="1016"/>
      <c r="L109" s="1016"/>
      <c r="M109" s="1017"/>
      <c r="N109" s="1016"/>
      <c r="O109" s="1016"/>
      <c r="P109" s="1016"/>
      <c r="Q109" s="1016"/>
      <c r="R109" s="1017"/>
      <c r="S109" s="1016"/>
      <c r="T109" s="1016"/>
      <c r="U109" s="1016"/>
      <c r="V109" s="1016"/>
      <c r="W109" s="1016"/>
      <c r="X109" s="1016"/>
      <c r="Y109" s="1016"/>
      <c r="Z109" s="1016"/>
      <c r="AA109" s="1016"/>
      <c r="AB109" s="1016"/>
      <c r="AC109" s="1016"/>
      <c r="AD109" s="1016"/>
      <c r="AE109" s="1016"/>
      <c r="AF109" s="1016"/>
      <c r="AG109" s="1016"/>
      <c r="AH109" s="1016"/>
      <c r="AI109" s="1016"/>
      <c r="AJ109" s="1016"/>
      <c r="AK109" s="1016"/>
      <c r="AL109" s="1016"/>
      <c r="AM109" s="1016"/>
      <c r="AN109" s="1016"/>
    </row>
    <row r="110" spans="1:40" s="1015" customFormat="1" ht="9" customHeight="1" x14ac:dyDescent="0.2">
      <c r="A110" s="1039"/>
      <c r="B110" s="1057"/>
      <c r="C110" s="1048"/>
      <c r="D110" s="1059"/>
      <c r="E110" s="1059"/>
      <c r="F110" s="1513"/>
      <c r="G110" s="1059"/>
      <c r="H110" s="1264"/>
      <c r="I110" s="1019"/>
      <c r="J110" s="1016"/>
      <c r="K110" s="1016"/>
      <c r="L110" s="1016"/>
      <c r="M110" s="1017"/>
      <c r="N110" s="1016"/>
      <c r="O110" s="1016"/>
      <c r="P110" s="1016"/>
      <c r="Q110" s="1016"/>
      <c r="R110" s="1017"/>
      <c r="S110" s="1016"/>
      <c r="T110" s="1016"/>
      <c r="U110" s="1016"/>
      <c r="V110" s="1016"/>
      <c r="W110" s="1016"/>
      <c r="X110" s="1016"/>
      <c r="Y110" s="1016"/>
      <c r="Z110" s="1016"/>
      <c r="AA110" s="1016"/>
      <c r="AB110" s="1016"/>
      <c r="AC110" s="1016"/>
      <c r="AD110" s="1016"/>
      <c r="AE110" s="1016"/>
      <c r="AF110" s="1016"/>
      <c r="AG110" s="1016"/>
      <c r="AH110" s="1016"/>
      <c r="AI110" s="1016"/>
      <c r="AJ110" s="1016"/>
      <c r="AK110" s="1016"/>
      <c r="AL110" s="1016"/>
      <c r="AM110" s="1016"/>
      <c r="AN110" s="1016"/>
    </row>
    <row r="111" spans="1:40" s="1015" customFormat="1" ht="14.45" customHeight="1" x14ac:dyDescent="0.2">
      <c r="A111" s="1039"/>
      <c r="B111" s="1057">
        <v>79</v>
      </c>
      <c r="C111" s="1048" t="s">
        <v>565</v>
      </c>
      <c r="D111" s="1059"/>
      <c r="E111" s="1059"/>
      <c r="F111" s="1513"/>
      <c r="G111" s="1059"/>
      <c r="H111" s="1264"/>
      <c r="I111" s="1019"/>
      <c r="J111" s="1016"/>
      <c r="K111" s="1016"/>
      <c r="L111" s="1016"/>
      <c r="M111" s="1017"/>
      <c r="N111" s="1016"/>
      <c r="O111" s="1016"/>
      <c r="P111" s="1016"/>
      <c r="Q111" s="1016"/>
      <c r="R111" s="1017"/>
      <c r="S111" s="1016"/>
      <c r="T111" s="1016"/>
      <c r="U111" s="1016"/>
      <c r="V111" s="1016"/>
      <c r="W111" s="1016"/>
      <c r="X111" s="1016"/>
      <c r="Y111" s="1016"/>
      <c r="Z111" s="1016"/>
      <c r="AA111" s="1016"/>
      <c r="AB111" s="1016"/>
      <c r="AC111" s="1016"/>
      <c r="AD111" s="1016"/>
      <c r="AE111" s="1016"/>
      <c r="AF111" s="1016"/>
      <c r="AG111" s="1016"/>
      <c r="AH111" s="1016"/>
      <c r="AI111" s="1016"/>
      <c r="AJ111" s="1016"/>
      <c r="AK111" s="1016"/>
      <c r="AL111" s="1016"/>
      <c r="AM111" s="1016"/>
      <c r="AN111" s="1016"/>
    </row>
    <row r="112" spans="1:40" s="1015" customFormat="1" ht="14.45" customHeight="1" x14ac:dyDescent="0.2">
      <c r="A112" s="1039"/>
      <c r="B112" s="1057">
        <v>71</v>
      </c>
      <c r="C112" s="1048" t="s">
        <v>566</v>
      </c>
      <c r="D112" s="1059"/>
      <c r="E112" s="1059"/>
      <c r="F112" s="1513"/>
      <c r="G112" s="1059"/>
      <c r="H112" s="1264"/>
      <c r="I112" s="1019"/>
      <c r="J112" s="1016"/>
      <c r="K112" s="1016"/>
      <c r="L112" s="1016"/>
      <c r="M112" s="1017"/>
      <c r="N112" s="1016"/>
      <c r="O112" s="1016"/>
      <c r="P112" s="1016"/>
      <c r="Q112" s="1016"/>
      <c r="R112" s="1017"/>
      <c r="S112" s="1016"/>
      <c r="T112" s="1016"/>
      <c r="U112" s="1016"/>
      <c r="V112" s="1016"/>
      <c r="W112" s="1016"/>
      <c r="X112" s="1016"/>
      <c r="Y112" s="1016"/>
      <c r="Z112" s="1016"/>
      <c r="AA112" s="1016"/>
      <c r="AB112" s="1016"/>
      <c r="AC112" s="1016"/>
      <c r="AD112" s="1016"/>
      <c r="AE112" s="1016"/>
      <c r="AF112" s="1016"/>
      <c r="AG112" s="1016"/>
      <c r="AH112" s="1016"/>
      <c r="AI112" s="1016"/>
      <c r="AJ112" s="1016"/>
      <c r="AK112" s="1016"/>
      <c r="AL112" s="1016"/>
      <c r="AM112" s="1016"/>
      <c r="AN112" s="1016"/>
    </row>
    <row r="113" spans="1:40" s="1015" customFormat="1" ht="14.45" customHeight="1" x14ac:dyDescent="0.2">
      <c r="A113" s="1039"/>
      <c r="B113" s="1057" t="s">
        <v>400</v>
      </c>
      <c r="C113" s="1048" t="s">
        <v>3</v>
      </c>
      <c r="D113" s="1036"/>
      <c r="E113" s="1035">
        <v>3773</v>
      </c>
      <c r="F113" s="1518">
        <v>0</v>
      </c>
      <c r="G113" s="1035">
        <f>SUM(E113:F113)</f>
        <v>3773</v>
      </c>
      <c r="H113" s="1264" t="s">
        <v>705</v>
      </c>
      <c r="I113" s="1065"/>
      <c r="J113" s="1016"/>
      <c r="K113" s="1064"/>
      <c r="L113" s="1060"/>
      <c r="M113" s="1017"/>
      <c r="N113" s="1008"/>
      <c r="O113" s="1008"/>
      <c r="P113" s="1008"/>
      <c r="Q113" s="1008"/>
      <c r="R113" s="1009"/>
      <c r="S113" s="1008"/>
      <c r="T113" s="1008"/>
      <c r="U113" s="1008"/>
      <c r="V113" s="1008"/>
      <c r="W113" s="1008"/>
      <c r="X113" s="1016" t="s">
        <v>111</v>
      </c>
      <c r="Y113" s="1016" t="s">
        <v>111</v>
      </c>
      <c r="Z113" s="1016" t="s">
        <v>111</v>
      </c>
      <c r="AA113" s="1016" t="s">
        <v>111</v>
      </c>
      <c r="AB113" s="1016"/>
      <c r="AC113" s="1016"/>
      <c r="AD113" s="1016"/>
      <c r="AE113" s="1016"/>
      <c r="AF113" s="1016"/>
      <c r="AG113" s="1016"/>
      <c r="AH113" s="1016"/>
      <c r="AI113" s="1016"/>
      <c r="AJ113" s="1016"/>
      <c r="AK113" s="1016"/>
      <c r="AL113" s="1016"/>
      <c r="AM113" s="1016"/>
      <c r="AN113" s="1016"/>
    </row>
    <row r="114" spans="1:40" s="1015" customFormat="1" ht="14.45" customHeight="1" x14ac:dyDescent="0.2">
      <c r="A114" s="1039" t="s">
        <v>60</v>
      </c>
      <c r="B114" s="1057">
        <v>71</v>
      </c>
      <c r="C114" s="1048" t="s">
        <v>566</v>
      </c>
      <c r="D114" s="1036"/>
      <c r="E114" s="1035">
        <f t="shared" ref="E114:G115" si="16">E113</f>
        <v>3773</v>
      </c>
      <c r="F114" s="1518">
        <f t="shared" si="16"/>
        <v>0</v>
      </c>
      <c r="G114" s="1035">
        <f t="shared" si="16"/>
        <v>3773</v>
      </c>
      <c r="H114" s="1264"/>
      <c r="I114" s="1019"/>
      <c r="J114" s="1016"/>
      <c r="K114" s="1016"/>
      <c r="L114" s="1016"/>
      <c r="M114" s="1017"/>
      <c r="N114" s="1016"/>
      <c r="O114" s="1016"/>
      <c r="P114" s="1016"/>
      <c r="Q114" s="1016"/>
      <c r="R114" s="1017"/>
      <c r="S114" s="1016"/>
      <c r="T114" s="1016"/>
      <c r="U114" s="1016"/>
      <c r="V114" s="1016"/>
      <c r="W114" s="1016"/>
      <c r="X114" s="1016"/>
      <c r="Y114" s="1016"/>
      <c r="Z114" s="1016"/>
      <c r="AA114" s="1016"/>
      <c r="AB114" s="1016"/>
      <c r="AC114" s="1016"/>
      <c r="AD114" s="1016"/>
      <c r="AE114" s="1016"/>
      <c r="AF114" s="1016"/>
      <c r="AG114" s="1016"/>
      <c r="AH114" s="1016"/>
      <c r="AI114" s="1016"/>
      <c r="AJ114" s="1016"/>
      <c r="AK114" s="1016"/>
      <c r="AL114" s="1016"/>
      <c r="AM114" s="1016"/>
      <c r="AN114" s="1016"/>
    </row>
    <row r="115" spans="1:40" s="1015" customFormat="1" ht="14.45" customHeight="1" x14ac:dyDescent="0.2">
      <c r="A115" s="1039" t="s">
        <v>60</v>
      </c>
      <c r="B115" s="1057">
        <v>79</v>
      </c>
      <c r="C115" s="1048" t="s">
        <v>565</v>
      </c>
      <c r="D115" s="1036"/>
      <c r="E115" s="1035">
        <f t="shared" si="16"/>
        <v>3773</v>
      </c>
      <c r="F115" s="1518">
        <f t="shared" si="16"/>
        <v>0</v>
      </c>
      <c r="G115" s="1035">
        <f t="shared" si="16"/>
        <v>3773</v>
      </c>
      <c r="H115" s="1264"/>
      <c r="I115" s="1019"/>
      <c r="J115" s="1016"/>
      <c r="K115" s="1016"/>
      <c r="L115" s="1016"/>
      <c r="M115" s="1017"/>
      <c r="N115" s="1016"/>
      <c r="O115" s="1016"/>
      <c r="P115" s="1016"/>
      <c r="Q115" s="1016"/>
      <c r="R115" s="1017"/>
      <c r="S115" s="1016"/>
      <c r="T115" s="1016"/>
      <c r="U115" s="1016"/>
      <c r="V115" s="1016"/>
      <c r="W115" s="1016"/>
      <c r="X115" s="1016"/>
      <c r="Y115" s="1016"/>
      <c r="Z115" s="1016"/>
      <c r="AA115" s="1016"/>
      <c r="AB115" s="1016"/>
      <c r="AC115" s="1016"/>
      <c r="AD115" s="1016"/>
      <c r="AE115" s="1016"/>
      <c r="AF115" s="1016"/>
      <c r="AG115" s="1016"/>
      <c r="AH115" s="1016"/>
      <c r="AI115" s="1016"/>
      <c r="AJ115" s="1016"/>
      <c r="AK115" s="1016"/>
      <c r="AL115" s="1016"/>
      <c r="AM115" s="1016"/>
      <c r="AN115" s="1016"/>
    </row>
    <row r="116" spans="1:40" s="1015" customFormat="1" ht="7.9" customHeight="1" x14ac:dyDescent="0.2">
      <c r="A116" s="1039"/>
      <c r="B116" s="1057"/>
      <c r="C116" s="1048"/>
      <c r="D116" s="1063"/>
      <c r="E116" s="1059"/>
      <c r="F116" s="1513"/>
      <c r="G116" s="1063"/>
      <c r="H116" s="1535"/>
      <c r="I116" s="1019"/>
      <c r="J116" s="1016"/>
      <c r="K116" s="1016"/>
      <c r="L116" s="1016"/>
      <c r="M116" s="1017"/>
      <c r="N116" s="1016"/>
      <c r="O116" s="1016"/>
      <c r="P116" s="1016"/>
      <c r="Q116" s="1016"/>
      <c r="R116" s="1017"/>
      <c r="S116" s="1016"/>
      <c r="T116" s="1016"/>
      <c r="U116" s="1016"/>
      <c r="V116" s="1016"/>
      <c r="W116" s="1016"/>
      <c r="X116" s="1016"/>
      <c r="Y116" s="1016"/>
      <c r="Z116" s="1016"/>
      <c r="AA116" s="1016"/>
      <c r="AB116" s="1016"/>
      <c r="AC116" s="1016"/>
      <c r="AD116" s="1016"/>
      <c r="AE116" s="1016"/>
      <c r="AF116" s="1016"/>
      <c r="AG116" s="1016"/>
      <c r="AH116" s="1016"/>
      <c r="AI116" s="1016"/>
      <c r="AJ116" s="1016"/>
      <c r="AK116" s="1016"/>
      <c r="AL116" s="1016"/>
      <c r="AM116" s="1016"/>
      <c r="AN116" s="1016"/>
    </row>
    <row r="117" spans="1:40" s="1015" customFormat="1" x14ac:dyDescent="0.2">
      <c r="A117" s="1061"/>
      <c r="B117" s="1055">
        <v>82</v>
      </c>
      <c r="C117" s="1054" t="s">
        <v>220</v>
      </c>
      <c r="D117" s="1036"/>
      <c r="E117" s="1036"/>
      <c r="F117" s="1513"/>
      <c r="G117" s="1036"/>
      <c r="H117" s="1505"/>
      <c r="I117" s="1019"/>
      <c r="J117" s="1008"/>
      <c r="K117" s="1062"/>
      <c r="L117" s="1008"/>
      <c r="M117" s="1009"/>
      <c r="N117" s="1016"/>
      <c r="O117" s="1016"/>
      <c r="P117" s="1016"/>
      <c r="Q117" s="1016"/>
      <c r="R117" s="1017"/>
      <c r="S117" s="1016"/>
      <c r="T117" s="1016"/>
      <c r="U117" s="1016"/>
      <c r="V117" s="1016"/>
      <c r="W117" s="1016"/>
      <c r="X117" s="1016"/>
      <c r="Y117" s="1016"/>
      <c r="Z117" s="1016"/>
      <c r="AA117" s="1016"/>
      <c r="AB117" s="1016"/>
      <c r="AC117" s="1016"/>
      <c r="AD117" s="1016"/>
      <c r="AE117" s="1016"/>
      <c r="AF117" s="1016"/>
      <c r="AG117" s="1016"/>
      <c r="AH117" s="1016"/>
      <c r="AI117" s="1016"/>
      <c r="AJ117" s="1016"/>
      <c r="AK117" s="1016"/>
      <c r="AL117" s="1016"/>
      <c r="AM117" s="1016"/>
      <c r="AN117" s="1016"/>
    </row>
    <row r="118" spans="1:40" s="1015" customFormat="1" x14ac:dyDescent="0.2">
      <c r="A118" s="1061"/>
      <c r="B118" s="1057">
        <v>44</v>
      </c>
      <c r="C118" s="1048" t="s">
        <v>567</v>
      </c>
      <c r="D118" s="1036"/>
      <c r="E118" s="1036"/>
      <c r="F118" s="1513"/>
      <c r="G118" s="1036"/>
      <c r="H118" s="1505"/>
      <c r="I118" s="1019"/>
      <c r="J118" s="1008"/>
      <c r="K118" s="1062"/>
      <c r="L118" s="1008"/>
      <c r="M118" s="1009"/>
      <c r="N118" s="1016"/>
      <c r="O118" s="1016"/>
      <c r="P118" s="1016"/>
      <c r="Q118" s="1016"/>
      <c r="R118" s="1017"/>
      <c r="S118" s="1016"/>
      <c r="T118" s="1016"/>
      <c r="U118" s="1016"/>
      <c r="V118" s="1016"/>
      <c r="W118" s="1016"/>
      <c r="X118" s="1016"/>
      <c r="Y118" s="1016"/>
      <c r="Z118" s="1016"/>
      <c r="AA118" s="1016"/>
      <c r="AB118" s="1016"/>
      <c r="AC118" s="1016"/>
      <c r="AD118" s="1016"/>
      <c r="AE118" s="1016"/>
      <c r="AF118" s="1016"/>
      <c r="AG118" s="1016"/>
      <c r="AH118" s="1016"/>
      <c r="AI118" s="1016"/>
      <c r="AJ118" s="1016"/>
      <c r="AK118" s="1016"/>
      <c r="AL118" s="1016"/>
      <c r="AM118" s="1016"/>
      <c r="AN118" s="1016"/>
    </row>
    <row r="119" spans="1:40" s="1015" customFormat="1" ht="27" customHeight="1" x14ac:dyDescent="0.2">
      <c r="A119" s="1067" t="s">
        <v>627</v>
      </c>
      <c r="B119" s="1055" t="s">
        <v>700</v>
      </c>
      <c r="C119" s="1054" t="s">
        <v>698</v>
      </c>
      <c r="D119" s="1036"/>
      <c r="E119" s="1059">
        <v>263</v>
      </c>
      <c r="F119" s="1513">
        <v>0</v>
      </c>
      <c r="G119" s="1059">
        <f t="shared" ref="G119:G120" si="17">SUM(E119:F119)</f>
        <v>263</v>
      </c>
      <c r="H119" s="1264" t="s">
        <v>663</v>
      </c>
      <c r="I119" s="1016"/>
      <c r="J119" s="1016"/>
      <c r="K119" s="1016"/>
      <c r="L119" s="1016"/>
      <c r="M119" s="1016"/>
      <c r="N119" s="1008"/>
      <c r="O119" s="1008"/>
      <c r="P119" s="1008"/>
      <c r="Q119" s="1008"/>
      <c r="R119" s="1009"/>
      <c r="S119" s="1016"/>
      <c r="T119" s="1016"/>
      <c r="U119" s="1016"/>
      <c r="V119" s="1016"/>
      <c r="W119" s="1016"/>
      <c r="X119" s="1016"/>
      <c r="Y119" s="1016"/>
      <c r="Z119" s="1016"/>
      <c r="AA119" s="1016"/>
      <c r="AB119" s="1016"/>
      <c r="AC119" s="1016"/>
      <c r="AD119" s="1016"/>
      <c r="AE119" s="1016"/>
      <c r="AF119" s="1016"/>
      <c r="AG119" s="1016"/>
      <c r="AH119" s="1016"/>
      <c r="AI119" s="1016"/>
      <c r="AJ119" s="1016"/>
      <c r="AK119" s="1016"/>
      <c r="AL119" s="1016"/>
      <c r="AM119" s="1016"/>
      <c r="AN119" s="1016"/>
    </row>
    <row r="120" spans="1:40" s="1015" customFormat="1" ht="38.25" x14ac:dyDescent="0.2">
      <c r="A120" s="1067" t="s">
        <v>627</v>
      </c>
      <c r="B120" s="1055" t="s">
        <v>701</v>
      </c>
      <c r="C120" s="1054" t="s">
        <v>699</v>
      </c>
      <c r="D120" s="1036"/>
      <c r="E120" s="1059">
        <v>1753</v>
      </c>
      <c r="F120" s="1513">
        <v>0</v>
      </c>
      <c r="G120" s="1059">
        <f t="shared" si="17"/>
        <v>1753</v>
      </c>
      <c r="H120" s="1264" t="s">
        <v>663</v>
      </c>
      <c r="I120" s="1016"/>
      <c r="J120" s="1016"/>
      <c r="K120" s="1016"/>
      <c r="L120" s="1016"/>
      <c r="M120" s="1016"/>
      <c r="N120" s="1008"/>
      <c r="O120" s="1008"/>
      <c r="P120" s="1008"/>
      <c r="Q120" s="1008"/>
      <c r="R120" s="1009"/>
      <c r="S120" s="1016"/>
      <c r="T120" s="1016"/>
      <c r="U120" s="1016"/>
      <c r="V120" s="1016"/>
      <c r="W120" s="1016"/>
      <c r="X120" s="1016"/>
      <c r="Y120" s="1016"/>
      <c r="Z120" s="1016"/>
      <c r="AA120" s="1016"/>
      <c r="AB120" s="1016"/>
      <c r="AC120" s="1016"/>
      <c r="AD120" s="1016"/>
      <c r="AE120" s="1016"/>
      <c r="AF120" s="1016"/>
      <c r="AG120" s="1016"/>
      <c r="AH120" s="1016"/>
      <c r="AI120" s="1016"/>
      <c r="AJ120" s="1016"/>
      <c r="AK120" s="1016"/>
      <c r="AL120" s="1016"/>
      <c r="AM120" s="1016"/>
      <c r="AN120" s="1016"/>
    </row>
    <row r="121" spans="1:40" s="1015" customFormat="1" x14ac:dyDescent="0.2">
      <c r="A121" s="1039" t="s">
        <v>60</v>
      </c>
      <c r="B121" s="1057">
        <v>44</v>
      </c>
      <c r="C121" s="1048" t="s">
        <v>567</v>
      </c>
      <c r="D121" s="1036"/>
      <c r="E121" s="1041">
        <f>SUM(E119:E120)</f>
        <v>2016</v>
      </c>
      <c r="F121" s="1514">
        <f>SUM(F119:F120)</f>
        <v>0</v>
      </c>
      <c r="G121" s="1041">
        <f>SUM(G119:G120)</f>
        <v>2016</v>
      </c>
      <c r="H121" s="1264"/>
      <c r="I121" s="1056"/>
      <c r="J121" s="1016"/>
      <c r="K121" s="1016"/>
      <c r="L121" s="1051"/>
      <c r="M121" s="1017"/>
      <c r="N121" s="1016"/>
      <c r="O121" s="1016"/>
      <c r="P121" s="1016"/>
      <c r="Q121" s="1016"/>
      <c r="R121" s="1017"/>
      <c r="S121" s="1016"/>
      <c r="T121" s="1016"/>
      <c r="U121" s="1016"/>
      <c r="V121" s="1016"/>
      <c r="W121" s="1016"/>
      <c r="X121" s="1016"/>
      <c r="Y121" s="1016"/>
      <c r="Z121" s="1016"/>
      <c r="AA121" s="1016"/>
      <c r="AB121" s="1016"/>
      <c r="AC121" s="1016"/>
      <c r="AD121" s="1016"/>
      <c r="AE121" s="1016"/>
      <c r="AF121" s="1016"/>
      <c r="AG121" s="1016"/>
      <c r="AH121" s="1016"/>
      <c r="AI121" s="1016"/>
      <c r="AJ121" s="1016"/>
      <c r="AK121" s="1016"/>
      <c r="AL121" s="1016"/>
      <c r="AM121" s="1016"/>
      <c r="AN121" s="1016"/>
    </row>
    <row r="122" spans="1:40" s="1015" customFormat="1" x14ac:dyDescent="0.2">
      <c r="A122" s="1039" t="s">
        <v>60</v>
      </c>
      <c r="B122" s="1055">
        <v>82</v>
      </c>
      <c r="C122" s="1054" t="s">
        <v>220</v>
      </c>
      <c r="D122" s="1036"/>
      <c r="E122" s="1041">
        <f t="shared" ref="E122:G122" si="18">E121</f>
        <v>2016</v>
      </c>
      <c r="F122" s="1514">
        <f t="shared" si="18"/>
        <v>0</v>
      </c>
      <c r="G122" s="1041">
        <f t="shared" si="18"/>
        <v>2016</v>
      </c>
      <c r="H122" s="1264"/>
      <c r="I122" s="1052"/>
      <c r="J122" s="1016"/>
      <c r="K122" s="1016"/>
      <c r="L122" s="1051"/>
      <c r="M122" s="1017"/>
      <c r="N122" s="1016"/>
      <c r="O122" s="1016"/>
      <c r="P122" s="1016"/>
      <c r="Q122" s="1016"/>
      <c r="R122" s="1017"/>
      <c r="S122" s="1016"/>
      <c r="T122" s="1016"/>
      <c r="U122" s="1016"/>
      <c r="V122" s="1016"/>
      <c r="W122" s="1016"/>
      <c r="X122" s="1016"/>
      <c r="Y122" s="1016"/>
      <c r="Z122" s="1016"/>
      <c r="AA122" s="1016"/>
      <c r="AB122" s="1016"/>
      <c r="AC122" s="1016"/>
      <c r="AD122" s="1016"/>
      <c r="AE122" s="1016"/>
      <c r="AF122" s="1016"/>
      <c r="AG122" s="1016"/>
      <c r="AH122" s="1016"/>
      <c r="AI122" s="1016"/>
      <c r="AJ122" s="1016"/>
      <c r="AK122" s="1016"/>
      <c r="AL122" s="1016"/>
      <c r="AM122" s="1016"/>
      <c r="AN122" s="1016"/>
    </row>
    <row r="123" spans="1:40" s="1015" customFormat="1" x14ac:dyDescent="0.2">
      <c r="A123" s="1039" t="s">
        <v>60</v>
      </c>
      <c r="B123" s="1050">
        <v>3.0510000000000002</v>
      </c>
      <c r="C123" s="1046" t="s">
        <v>54</v>
      </c>
      <c r="D123" s="1520"/>
      <c r="E123" s="1035">
        <f>E84+E95+E90+E109+E115+E122</f>
        <v>147518</v>
      </c>
      <c r="F123" s="1518">
        <f t="shared" ref="F123:G123" si="19">F84+F95+F90+F109+F115+F122</f>
        <v>0</v>
      </c>
      <c r="G123" s="1035">
        <f t="shared" si="19"/>
        <v>147518</v>
      </c>
      <c r="H123" s="1264"/>
      <c r="I123" s="1019"/>
      <c r="J123" s="1016"/>
      <c r="K123" s="1016"/>
      <c r="L123" s="1016"/>
      <c r="M123" s="1017"/>
      <c r="N123" s="1016"/>
      <c r="O123" s="1016"/>
      <c r="P123" s="1016"/>
      <c r="Q123" s="1016"/>
      <c r="R123" s="1017"/>
      <c r="S123" s="1016"/>
      <c r="T123" s="1016"/>
      <c r="U123" s="1016"/>
      <c r="V123" s="1016"/>
      <c r="W123" s="1016"/>
      <c r="X123" s="1016"/>
      <c r="Y123" s="1016"/>
      <c r="Z123" s="1016"/>
      <c r="AA123" s="1016"/>
      <c r="AB123" s="1016"/>
      <c r="AC123" s="1016"/>
      <c r="AD123" s="1016"/>
      <c r="AE123" s="1016"/>
      <c r="AF123" s="1016"/>
      <c r="AG123" s="1016"/>
      <c r="AH123" s="1016"/>
      <c r="AI123" s="1016"/>
      <c r="AJ123" s="1016"/>
      <c r="AK123" s="1016"/>
      <c r="AL123" s="1016"/>
      <c r="AM123" s="1016"/>
      <c r="AN123" s="1016"/>
    </row>
    <row r="124" spans="1:40" s="1015" customFormat="1" ht="25.5" x14ac:dyDescent="0.2">
      <c r="A124" s="1039" t="s">
        <v>60</v>
      </c>
      <c r="B124" s="1049">
        <v>3</v>
      </c>
      <c r="C124" s="1048" t="s">
        <v>203</v>
      </c>
      <c r="D124" s="1036"/>
      <c r="E124" s="1035">
        <f t="shared" ref="E124:G126" si="20">E123</f>
        <v>147518</v>
      </c>
      <c r="F124" s="1518">
        <f t="shared" si="20"/>
        <v>0</v>
      </c>
      <c r="G124" s="1035">
        <f t="shared" si="20"/>
        <v>147518</v>
      </c>
      <c r="H124" s="1264"/>
      <c r="I124" s="1019"/>
      <c r="J124" s="1016"/>
      <c r="K124" s="1016"/>
      <c r="L124" s="1016"/>
      <c r="M124" s="1017"/>
      <c r="N124" s="1016"/>
      <c r="O124" s="1016"/>
      <c r="P124" s="1016"/>
      <c r="Q124" s="1016"/>
      <c r="R124" s="1017"/>
      <c r="S124" s="1016"/>
      <c r="T124" s="1016"/>
      <c r="U124" s="1016"/>
      <c r="V124" s="1016"/>
      <c r="W124" s="1016"/>
      <c r="X124" s="1016"/>
      <c r="Y124" s="1016"/>
      <c r="Z124" s="1016"/>
      <c r="AA124" s="1016"/>
      <c r="AB124" s="1016"/>
      <c r="AC124" s="1016"/>
      <c r="AD124" s="1016"/>
      <c r="AE124" s="1016"/>
      <c r="AF124" s="1016"/>
      <c r="AG124" s="1016"/>
      <c r="AH124" s="1016"/>
      <c r="AI124" s="1016"/>
      <c r="AJ124" s="1016"/>
      <c r="AK124" s="1016"/>
      <c r="AL124" s="1016"/>
      <c r="AM124" s="1016"/>
      <c r="AN124" s="1016"/>
    </row>
    <row r="125" spans="1:40" s="1015" customFormat="1" x14ac:dyDescent="0.2">
      <c r="A125" s="1039" t="s">
        <v>60</v>
      </c>
      <c r="B125" s="1047">
        <v>4217</v>
      </c>
      <c r="C125" s="1046" t="s">
        <v>202</v>
      </c>
      <c r="D125" s="1034"/>
      <c r="E125" s="1035">
        <f t="shared" si="20"/>
        <v>147518</v>
      </c>
      <c r="F125" s="1518">
        <f t="shared" si="20"/>
        <v>0</v>
      </c>
      <c r="G125" s="1035">
        <f t="shared" si="20"/>
        <v>147518</v>
      </c>
      <c r="H125" s="1264"/>
      <c r="I125" s="1019"/>
      <c r="J125" s="1016"/>
      <c r="K125" s="1016"/>
      <c r="L125" s="1016"/>
      <c r="M125" s="1017"/>
      <c r="N125" s="1016"/>
      <c r="O125" s="1016"/>
      <c r="P125" s="1016"/>
      <c r="Q125" s="1016"/>
      <c r="R125" s="1017"/>
      <c r="S125" s="1016"/>
      <c r="T125" s="1016"/>
      <c r="U125" s="1016"/>
      <c r="V125" s="1016"/>
      <c r="W125" s="1016"/>
      <c r="X125" s="1016"/>
      <c r="Y125" s="1016"/>
      <c r="Z125" s="1016"/>
      <c r="AA125" s="1016"/>
      <c r="AB125" s="1016"/>
      <c r="AC125" s="1016"/>
      <c r="AD125" s="1016"/>
      <c r="AE125" s="1016"/>
      <c r="AF125" s="1016"/>
      <c r="AG125" s="1016"/>
      <c r="AH125" s="1016"/>
      <c r="AI125" s="1016"/>
      <c r="AJ125" s="1016"/>
      <c r="AK125" s="1016"/>
      <c r="AL125" s="1016"/>
      <c r="AM125" s="1016"/>
      <c r="AN125" s="1016"/>
    </row>
    <row r="126" spans="1:40" s="1015" customFormat="1" x14ac:dyDescent="0.2">
      <c r="A126" s="1043" t="s">
        <v>60</v>
      </c>
      <c r="B126" s="1043"/>
      <c r="C126" s="1042" t="s">
        <v>15</v>
      </c>
      <c r="D126" s="1045"/>
      <c r="E126" s="1044">
        <f t="shared" si="20"/>
        <v>147518</v>
      </c>
      <c r="F126" s="1517">
        <f t="shared" si="20"/>
        <v>0</v>
      </c>
      <c r="G126" s="1044">
        <f t="shared" si="20"/>
        <v>147518</v>
      </c>
      <c r="H126" s="1532"/>
      <c r="I126" s="1019"/>
      <c r="J126" s="1016"/>
      <c r="K126" s="1016"/>
      <c r="L126" s="1016"/>
      <c r="M126" s="1017"/>
      <c r="N126" s="1016"/>
      <c r="O126" s="1016"/>
      <c r="P126" s="1016"/>
      <c r="Q126" s="1016"/>
      <c r="R126" s="1017"/>
      <c r="S126" s="1016"/>
      <c r="T126" s="1016"/>
      <c r="U126" s="1016"/>
      <c r="V126" s="1016"/>
      <c r="W126" s="1016"/>
      <c r="X126" s="1016"/>
      <c r="Y126" s="1016"/>
      <c r="Z126" s="1016"/>
      <c r="AA126" s="1016"/>
      <c r="AB126" s="1016"/>
      <c r="AC126" s="1016"/>
      <c r="AD126" s="1016"/>
      <c r="AE126" s="1016"/>
      <c r="AF126" s="1016"/>
      <c r="AG126" s="1016"/>
      <c r="AH126" s="1016"/>
      <c r="AI126" s="1016"/>
      <c r="AJ126" s="1016"/>
      <c r="AK126" s="1016"/>
      <c r="AL126" s="1016"/>
      <c r="AM126" s="1016"/>
      <c r="AN126" s="1016"/>
    </row>
    <row r="127" spans="1:40" s="1015" customFormat="1" x14ac:dyDescent="0.2">
      <c r="A127" s="1043" t="s">
        <v>60</v>
      </c>
      <c r="B127" s="1043"/>
      <c r="C127" s="1042" t="s">
        <v>61</v>
      </c>
      <c r="D127" s="1040"/>
      <c r="E127" s="1041">
        <f>E126+E74</f>
        <v>192334</v>
      </c>
      <c r="F127" s="1514">
        <f>F126+F74</f>
        <v>0</v>
      </c>
      <c r="G127" s="1040">
        <f>G126+G74</f>
        <v>192334</v>
      </c>
      <c r="H127" s="1529"/>
      <c r="I127" s="1019"/>
      <c r="J127" s="1016"/>
      <c r="K127" s="1016"/>
      <c r="L127" s="1016"/>
      <c r="M127" s="1017"/>
      <c r="N127" s="1016"/>
      <c r="O127" s="1016"/>
      <c r="P127" s="1016"/>
      <c r="Q127" s="1016"/>
      <c r="R127" s="1017"/>
      <c r="S127" s="1016"/>
      <c r="T127" s="1016"/>
      <c r="U127" s="1016"/>
      <c r="V127" s="1016"/>
      <c r="W127" s="1016"/>
      <c r="X127" s="1016"/>
      <c r="Y127" s="1016"/>
      <c r="Z127" s="1016"/>
      <c r="AA127" s="1016"/>
      <c r="AB127" s="1016"/>
      <c r="AC127" s="1016"/>
      <c r="AD127" s="1016"/>
      <c r="AE127" s="1016"/>
      <c r="AF127" s="1016"/>
      <c r="AG127" s="1016"/>
      <c r="AH127" s="1016"/>
      <c r="AI127" s="1016"/>
      <c r="AJ127" s="1016"/>
      <c r="AK127" s="1016"/>
      <c r="AL127" s="1016"/>
      <c r="AM127" s="1016"/>
      <c r="AN127" s="1016"/>
    </row>
    <row r="128" spans="1:40" s="1015" customFormat="1" x14ac:dyDescent="0.2">
      <c r="A128" s="1545" t="s">
        <v>813</v>
      </c>
      <c r="B128" s="1543"/>
      <c r="C128" s="1544"/>
      <c r="D128" s="1025"/>
      <c r="E128" s="1059"/>
      <c r="F128" s="1513"/>
      <c r="G128" s="1025"/>
      <c r="H128" s="1529"/>
      <c r="I128" s="1019"/>
      <c r="J128" s="1016"/>
      <c r="K128" s="1016"/>
      <c r="L128" s="1016"/>
      <c r="M128" s="1017"/>
      <c r="N128" s="1016"/>
      <c r="O128" s="1016"/>
      <c r="P128" s="1016"/>
      <c r="Q128" s="1016"/>
      <c r="R128" s="1017"/>
      <c r="S128" s="1016"/>
      <c r="T128" s="1016"/>
      <c r="U128" s="1016"/>
      <c r="V128" s="1016"/>
      <c r="W128" s="1016"/>
      <c r="X128" s="1016"/>
      <c r="Y128" s="1016"/>
      <c r="Z128" s="1016"/>
      <c r="AA128" s="1016"/>
      <c r="AB128" s="1016"/>
      <c r="AC128" s="1016"/>
      <c r="AD128" s="1016"/>
      <c r="AE128" s="1016"/>
      <c r="AF128" s="1016"/>
      <c r="AG128" s="1016"/>
      <c r="AH128" s="1016"/>
      <c r="AI128" s="1016"/>
      <c r="AJ128" s="1016"/>
      <c r="AK128" s="1016"/>
      <c r="AL128" s="1016"/>
      <c r="AM128" s="1016"/>
      <c r="AN128" s="1016"/>
    </row>
    <row r="129" spans="1:45" s="1015" customFormat="1" ht="15" customHeight="1" x14ac:dyDescent="0.2">
      <c r="A129" s="2085" t="s">
        <v>625</v>
      </c>
      <c r="B129" s="2085"/>
      <c r="C129" s="2085"/>
      <c r="D129" s="1033"/>
      <c r="E129" s="1033"/>
      <c r="F129" s="1512"/>
      <c r="G129" s="1033"/>
      <c r="H129" s="1536"/>
      <c r="I129" s="1033"/>
      <c r="J129" s="1033"/>
      <c r="K129" s="1027"/>
      <c r="L129" s="1026"/>
      <c r="M129" s="1026"/>
      <c r="N129" s="1019"/>
      <c r="O129" s="1016"/>
      <c r="P129" s="1016"/>
      <c r="Q129" s="1016"/>
      <c r="R129" s="1018"/>
      <c r="S129" s="1016"/>
      <c r="T129" s="1016"/>
      <c r="U129" s="1016"/>
      <c r="V129" s="1016"/>
      <c r="W129" s="1017"/>
      <c r="X129" s="1016"/>
      <c r="Y129" s="1016"/>
      <c r="Z129" s="1016"/>
      <c r="AA129" s="1016"/>
      <c r="AB129" s="1016"/>
      <c r="AC129" s="1016"/>
      <c r="AD129" s="1016"/>
      <c r="AE129" s="1016"/>
      <c r="AF129" s="1016"/>
      <c r="AG129" s="1016"/>
      <c r="AH129" s="1016"/>
      <c r="AI129" s="1016"/>
      <c r="AJ129" s="1016"/>
      <c r="AK129" s="1016"/>
      <c r="AL129" s="1016"/>
      <c r="AM129" s="1016"/>
      <c r="AN129" s="1016"/>
      <c r="AO129" s="1016"/>
      <c r="AP129" s="1016"/>
      <c r="AQ129" s="1016"/>
      <c r="AR129" s="1016"/>
      <c r="AS129" s="1016"/>
    </row>
    <row r="130" spans="1:45" s="1015" customFormat="1" ht="15" customHeight="1" x14ac:dyDescent="0.2">
      <c r="A130" s="1521" t="s">
        <v>620</v>
      </c>
      <c r="B130" s="2085" t="s">
        <v>708</v>
      </c>
      <c r="C130" s="2085"/>
      <c r="D130" s="2085"/>
      <c r="E130" s="2085"/>
      <c r="F130" s="2085"/>
      <c r="G130" s="2085"/>
      <c r="H130" s="2085"/>
      <c r="I130" s="1032"/>
      <c r="J130" s="1032"/>
      <c r="K130" s="1027"/>
      <c r="L130" s="1026"/>
      <c r="M130" s="1026"/>
      <c r="N130" s="1019"/>
      <c r="O130" s="1016"/>
      <c r="P130" s="1016"/>
      <c r="Q130" s="1016"/>
      <c r="R130" s="1018"/>
      <c r="S130" s="1016"/>
      <c r="T130" s="1016"/>
      <c r="U130" s="1016"/>
      <c r="V130" s="1016"/>
      <c r="W130" s="1017"/>
      <c r="X130" s="1016"/>
      <c r="Y130" s="1016"/>
      <c r="Z130" s="1016"/>
      <c r="AA130" s="1016"/>
      <c r="AB130" s="1016"/>
      <c r="AC130" s="1016"/>
      <c r="AD130" s="1016"/>
      <c r="AE130" s="1016"/>
      <c r="AF130" s="1016"/>
      <c r="AG130" s="1016"/>
      <c r="AH130" s="1016"/>
      <c r="AI130" s="1016"/>
      <c r="AJ130" s="1016"/>
      <c r="AK130" s="1016"/>
      <c r="AL130" s="1016"/>
      <c r="AM130" s="1016"/>
      <c r="AN130" s="1016"/>
      <c r="AO130" s="1016"/>
      <c r="AP130" s="1016"/>
      <c r="AQ130" s="1016"/>
      <c r="AR130" s="1016"/>
      <c r="AS130" s="1016"/>
    </row>
    <row r="131" spans="1:45" s="1015" customFormat="1" ht="15" customHeight="1" x14ac:dyDescent="0.2">
      <c r="A131" s="1521" t="s">
        <v>622</v>
      </c>
      <c r="B131" s="2086" t="s">
        <v>809</v>
      </c>
      <c r="C131" s="2086"/>
      <c r="D131" s="2086"/>
      <c r="E131" s="2086"/>
      <c r="F131" s="2086"/>
      <c r="G131" s="1032"/>
      <c r="H131" s="1537"/>
      <c r="I131" s="1032"/>
      <c r="J131" s="1032"/>
      <c r="K131" s="1027"/>
      <c r="L131" s="1026"/>
      <c r="M131" s="1026"/>
      <c r="N131" s="1019"/>
      <c r="O131" s="1016"/>
      <c r="P131" s="1016"/>
      <c r="Q131" s="1016"/>
      <c r="R131" s="1018"/>
      <c r="S131" s="1016"/>
      <c r="T131" s="1016"/>
      <c r="U131" s="1016"/>
      <c r="V131" s="1016"/>
      <c r="W131" s="1017"/>
      <c r="X131" s="1016"/>
      <c r="Y131" s="1016"/>
      <c r="Z131" s="1016"/>
      <c r="AA131" s="1016"/>
      <c r="AB131" s="1016"/>
      <c r="AC131" s="1016"/>
      <c r="AD131" s="1016"/>
      <c r="AE131" s="1016"/>
      <c r="AF131" s="1016"/>
      <c r="AG131" s="1016"/>
      <c r="AH131" s="1016"/>
      <c r="AI131" s="1016"/>
      <c r="AJ131" s="1016"/>
      <c r="AK131" s="1016"/>
      <c r="AL131" s="1016"/>
      <c r="AM131" s="1016"/>
      <c r="AN131" s="1016"/>
      <c r="AO131" s="1016"/>
      <c r="AP131" s="1016"/>
      <c r="AQ131" s="1016"/>
      <c r="AR131" s="1016"/>
      <c r="AS131" s="1016"/>
    </row>
    <row r="132" spans="1:45" s="1015" customFormat="1" ht="15" customHeight="1" x14ac:dyDescent="0.2">
      <c r="A132" s="1521" t="s">
        <v>640</v>
      </c>
      <c r="B132" s="2086" t="s">
        <v>810</v>
      </c>
      <c r="C132" s="2086"/>
      <c r="D132" s="2086"/>
      <c r="E132" s="2086"/>
      <c r="F132" s="2086"/>
      <c r="G132" s="1032"/>
      <c r="H132" s="1537"/>
      <c r="I132" s="1032"/>
      <c r="J132" s="1032"/>
      <c r="K132" s="1027"/>
      <c r="L132" s="1026"/>
      <c r="M132" s="1026"/>
      <c r="N132" s="1019"/>
      <c r="O132" s="1016"/>
      <c r="P132" s="1016"/>
      <c r="Q132" s="1016"/>
      <c r="R132" s="1018"/>
      <c r="S132" s="1016"/>
      <c r="T132" s="1016"/>
      <c r="U132" s="1016"/>
      <c r="V132" s="1016"/>
      <c r="W132" s="1017"/>
      <c r="X132" s="1016"/>
      <c r="Y132" s="1016"/>
      <c r="Z132" s="1016"/>
      <c r="AA132" s="1016"/>
      <c r="AB132" s="1016"/>
      <c r="AC132" s="1016"/>
      <c r="AD132" s="1016"/>
      <c r="AE132" s="1016"/>
      <c r="AF132" s="1016"/>
      <c r="AG132" s="1016"/>
      <c r="AH132" s="1016"/>
      <c r="AI132" s="1016"/>
      <c r="AJ132" s="1016"/>
      <c r="AK132" s="1016"/>
      <c r="AL132" s="1016"/>
      <c r="AM132" s="1016"/>
      <c r="AN132" s="1016"/>
      <c r="AO132" s="1016"/>
      <c r="AP132" s="1016"/>
      <c r="AQ132" s="1016"/>
      <c r="AR132" s="1016"/>
      <c r="AS132" s="1016"/>
    </row>
    <row r="133" spans="1:45" s="1015" customFormat="1" ht="15" customHeight="1" x14ac:dyDescent="0.2">
      <c r="A133" s="1521" t="s">
        <v>663</v>
      </c>
      <c r="B133" s="2086" t="s">
        <v>825</v>
      </c>
      <c r="C133" s="2086"/>
      <c r="D133" s="2086"/>
      <c r="E133" s="2086"/>
      <c r="F133" s="1270"/>
      <c r="G133" s="1032"/>
      <c r="H133" s="1537"/>
      <c r="I133" s="1032"/>
      <c r="J133" s="1032"/>
      <c r="K133" s="1027"/>
      <c r="L133" s="1026"/>
      <c r="M133" s="1026"/>
      <c r="N133" s="1019"/>
      <c r="O133" s="1016"/>
      <c r="P133" s="1016"/>
      <c r="Q133" s="1016"/>
      <c r="R133" s="1018"/>
      <c r="S133" s="1016"/>
      <c r="T133" s="1016"/>
      <c r="U133" s="1016"/>
      <c r="V133" s="1016"/>
      <c r="W133" s="1017"/>
      <c r="X133" s="1016"/>
      <c r="Y133" s="1016"/>
      <c r="Z133" s="1016"/>
      <c r="AA133" s="1016"/>
      <c r="AB133" s="1016"/>
      <c r="AC133" s="1016"/>
      <c r="AD133" s="1016"/>
      <c r="AE133" s="1016"/>
      <c r="AF133" s="1016"/>
      <c r="AG133" s="1016"/>
      <c r="AH133" s="1016"/>
      <c r="AI133" s="1016"/>
      <c r="AJ133" s="1016"/>
      <c r="AK133" s="1016"/>
      <c r="AL133" s="1016"/>
      <c r="AM133" s="1016"/>
      <c r="AN133" s="1016"/>
      <c r="AO133" s="1016"/>
      <c r="AP133" s="1016"/>
      <c r="AQ133" s="1016"/>
      <c r="AR133" s="1016"/>
      <c r="AS133" s="1016"/>
    </row>
    <row r="134" spans="1:45" s="1015" customFormat="1" ht="15" customHeight="1" x14ac:dyDescent="0.2">
      <c r="A134" s="1521" t="s">
        <v>804</v>
      </c>
      <c r="B134" s="2086" t="s">
        <v>706</v>
      </c>
      <c r="C134" s="2086"/>
      <c r="D134" s="2086"/>
      <c r="E134" s="2086"/>
      <c r="F134" s="2086"/>
      <c r="G134" s="2086"/>
      <c r="H134" s="1537"/>
      <c r="I134" s="1032"/>
      <c r="J134" s="1032"/>
      <c r="K134" s="1027"/>
      <c r="L134" s="1026"/>
      <c r="M134" s="1026"/>
      <c r="N134" s="1019"/>
      <c r="O134" s="1016"/>
      <c r="P134" s="1016"/>
      <c r="Q134" s="1016"/>
      <c r="R134" s="1018"/>
      <c r="S134" s="1016"/>
      <c r="T134" s="1016"/>
      <c r="U134" s="1016"/>
      <c r="V134" s="1016"/>
      <c r="W134" s="1017"/>
      <c r="X134" s="1016"/>
      <c r="Y134" s="1016"/>
      <c r="Z134" s="1016"/>
      <c r="AA134" s="1016"/>
      <c r="AB134" s="1016"/>
      <c r="AC134" s="1016"/>
      <c r="AD134" s="1016"/>
      <c r="AE134" s="1016"/>
      <c r="AF134" s="1016"/>
      <c r="AG134" s="1016"/>
      <c r="AH134" s="1016"/>
      <c r="AI134" s="1016"/>
      <c r="AJ134" s="1016"/>
      <c r="AK134" s="1016"/>
      <c r="AL134" s="1016"/>
      <c r="AM134" s="1016"/>
      <c r="AN134" s="1016"/>
      <c r="AO134" s="1016"/>
      <c r="AP134" s="1016"/>
      <c r="AQ134" s="1016"/>
      <c r="AR134" s="1016"/>
      <c r="AS134" s="1016"/>
    </row>
    <row r="135" spans="1:45" s="1015" customFormat="1" ht="15" customHeight="1" x14ac:dyDescent="0.2">
      <c r="A135" s="1521" t="s">
        <v>703</v>
      </c>
      <c r="B135" s="2086" t="s">
        <v>707</v>
      </c>
      <c r="C135" s="2086"/>
      <c r="D135" s="2086"/>
      <c r="E135" s="2086"/>
      <c r="F135" s="2086"/>
      <c r="G135" s="2086"/>
      <c r="H135" s="1537"/>
      <c r="I135" s="1032"/>
      <c r="J135" s="1032"/>
      <c r="K135" s="1027"/>
      <c r="L135" s="1026"/>
      <c r="M135" s="1026"/>
      <c r="N135" s="1019"/>
      <c r="O135" s="1016"/>
      <c r="P135" s="1016"/>
      <c r="Q135" s="1016"/>
      <c r="R135" s="1018"/>
      <c r="S135" s="1016"/>
      <c r="T135" s="1016"/>
      <c r="U135" s="1016"/>
      <c r="V135" s="1016"/>
      <c r="W135" s="1017"/>
      <c r="X135" s="1016"/>
      <c r="Y135" s="1016"/>
      <c r="Z135" s="1016"/>
      <c r="AA135" s="1016"/>
      <c r="AB135" s="1016"/>
      <c r="AC135" s="1016"/>
      <c r="AD135" s="1016"/>
      <c r="AE135" s="1016"/>
      <c r="AF135" s="1016"/>
      <c r="AG135" s="1016"/>
      <c r="AH135" s="1016"/>
      <c r="AI135" s="1016"/>
      <c r="AJ135" s="1016"/>
      <c r="AK135" s="1016"/>
      <c r="AL135" s="1016"/>
      <c r="AM135" s="1016"/>
      <c r="AN135" s="1016"/>
      <c r="AO135" s="1016"/>
      <c r="AP135" s="1016"/>
      <c r="AQ135" s="1016"/>
      <c r="AR135" s="1016"/>
      <c r="AS135" s="1016"/>
    </row>
    <row r="136" spans="1:45" s="1015" customFormat="1" ht="15" customHeight="1" x14ac:dyDescent="0.2">
      <c r="A136" s="1521" t="s">
        <v>705</v>
      </c>
      <c r="B136" s="2086" t="s">
        <v>811</v>
      </c>
      <c r="C136" s="2086"/>
      <c r="D136" s="2086"/>
      <c r="E136" s="2086"/>
      <c r="F136" s="2086"/>
      <c r="G136" s="1032"/>
      <c r="H136" s="1537"/>
      <c r="I136" s="1032"/>
      <c r="J136" s="1032"/>
      <c r="K136" s="1027"/>
      <c r="L136" s="1026"/>
      <c r="M136" s="1026"/>
      <c r="N136" s="1019"/>
      <c r="O136" s="1016"/>
      <c r="P136" s="1016"/>
      <c r="Q136" s="1016"/>
      <c r="R136" s="1018"/>
      <c r="S136" s="1016"/>
      <c r="T136" s="1016"/>
      <c r="U136" s="1016"/>
      <c r="V136" s="1016"/>
      <c r="W136" s="1017"/>
      <c r="X136" s="1016"/>
      <c r="Y136" s="1016"/>
      <c r="Z136" s="1016"/>
      <c r="AA136" s="1016"/>
      <c r="AB136" s="1016"/>
      <c r="AC136" s="1016"/>
      <c r="AD136" s="1016"/>
      <c r="AE136" s="1016"/>
      <c r="AF136" s="1016"/>
      <c r="AG136" s="1016"/>
      <c r="AH136" s="1016"/>
      <c r="AI136" s="1016"/>
      <c r="AJ136" s="1016"/>
      <c r="AK136" s="1016"/>
      <c r="AL136" s="1016"/>
      <c r="AM136" s="1016"/>
      <c r="AN136" s="1016"/>
      <c r="AO136" s="1016"/>
      <c r="AP136" s="1016"/>
      <c r="AQ136" s="1016"/>
      <c r="AR136" s="1016"/>
      <c r="AS136" s="1016"/>
    </row>
    <row r="137" spans="1:45" s="1015" customFormat="1" ht="8.4499999999999993" customHeight="1" x14ac:dyDescent="0.2">
      <c r="A137" s="1013"/>
      <c r="B137" s="1028"/>
      <c r="C137" s="1022"/>
      <c r="D137" s="1030"/>
      <c r="E137" s="1030"/>
      <c r="F137" s="1030"/>
      <c r="G137" s="1031"/>
      <c r="H137" s="1538"/>
      <c r="I137" s="1030"/>
      <c r="J137" s="1030"/>
      <c r="K137" s="1027"/>
      <c r="L137" s="1026"/>
      <c r="M137" s="1029"/>
      <c r="N137" s="1019"/>
      <c r="O137" s="1016"/>
      <c r="P137" s="1016"/>
      <c r="Q137" s="1016"/>
      <c r="R137" s="1018"/>
      <c r="S137" s="1016"/>
      <c r="T137" s="1016"/>
      <c r="U137" s="1016"/>
      <c r="V137" s="1016"/>
      <c r="W137" s="1017"/>
      <c r="X137" s="1008"/>
      <c r="Y137" s="1016"/>
      <c r="Z137" s="1016"/>
      <c r="AA137" s="1016"/>
      <c r="AB137" s="1016"/>
      <c r="AC137" s="1016"/>
      <c r="AD137" s="1016"/>
      <c r="AE137" s="1016"/>
      <c r="AF137" s="1016"/>
      <c r="AG137" s="1016"/>
      <c r="AH137" s="1016"/>
      <c r="AI137" s="1016"/>
      <c r="AJ137" s="1016"/>
      <c r="AK137" s="1016"/>
      <c r="AL137" s="1016"/>
      <c r="AM137" s="1016"/>
      <c r="AN137" s="1016"/>
      <c r="AO137" s="1016"/>
      <c r="AP137" s="1016"/>
      <c r="AQ137" s="1016"/>
      <c r="AR137" s="1016"/>
      <c r="AS137" s="1016"/>
    </row>
    <row r="138" spans="1:45" s="1015" customFormat="1" ht="28.5" customHeight="1" x14ac:dyDescent="0.2">
      <c r="A138" s="1636" t="s">
        <v>614</v>
      </c>
      <c r="B138" s="2084" t="s">
        <v>812</v>
      </c>
      <c r="C138" s="2084"/>
      <c r="D138" s="2084"/>
      <c r="E138" s="2084"/>
      <c r="F138" s="2084"/>
      <c r="G138" s="2084"/>
      <c r="H138" s="1538"/>
      <c r="I138" s="1030"/>
      <c r="J138" s="1030"/>
      <c r="K138" s="1027"/>
      <c r="L138" s="1026"/>
      <c r="M138" s="1029"/>
      <c r="N138" s="1019"/>
      <c r="O138" s="1016"/>
      <c r="P138" s="1016"/>
      <c r="Q138" s="1016"/>
      <c r="R138" s="1018"/>
      <c r="S138" s="1016"/>
      <c r="T138" s="1016"/>
      <c r="U138" s="1016"/>
      <c r="V138" s="1016"/>
      <c r="W138" s="1017"/>
      <c r="X138" s="1008"/>
      <c r="Y138" s="1016"/>
      <c r="Z138" s="1016"/>
      <c r="AA138" s="1016"/>
      <c r="AB138" s="1016"/>
      <c r="AC138" s="1016"/>
      <c r="AD138" s="1016"/>
      <c r="AE138" s="1016"/>
      <c r="AF138" s="1016"/>
      <c r="AG138" s="1016"/>
      <c r="AH138" s="1016"/>
      <c r="AI138" s="1016"/>
      <c r="AJ138" s="1016"/>
      <c r="AK138" s="1016"/>
      <c r="AL138" s="1016"/>
      <c r="AM138" s="1016"/>
      <c r="AN138" s="1016"/>
      <c r="AO138" s="1016"/>
      <c r="AP138" s="1016"/>
      <c r="AQ138" s="1016"/>
      <c r="AR138" s="1016"/>
      <c r="AS138" s="1016"/>
    </row>
    <row r="139" spans="1:45" s="1015" customFormat="1" ht="13.15" customHeight="1" x14ac:dyDescent="0.2">
      <c r="A139" s="1667"/>
      <c r="B139" s="1676"/>
      <c r="C139" s="1676"/>
      <c r="D139" s="1676"/>
      <c r="E139" s="1676"/>
      <c r="F139" s="1676"/>
      <c r="G139" s="1676"/>
      <c r="H139" s="1538"/>
      <c r="I139" s="1030"/>
      <c r="J139" s="1030"/>
      <c r="K139" s="1027"/>
      <c r="L139" s="1026"/>
      <c r="M139" s="1029"/>
      <c r="N139" s="1019"/>
      <c r="O139" s="1016"/>
      <c r="P139" s="1016"/>
      <c r="Q139" s="1016"/>
      <c r="R139" s="1018"/>
      <c r="S139" s="1016"/>
      <c r="T139" s="1016"/>
      <c r="U139" s="1016"/>
      <c r="V139" s="1016"/>
      <c r="W139" s="1017"/>
      <c r="X139" s="1008"/>
      <c r="Y139" s="1016"/>
      <c r="Z139" s="1016"/>
      <c r="AA139" s="1016"/>
      <c r="AB139" s="1016"/>
      <c r="AC139" s="1016"/>
      <c r="AD139" s="1016"/>
      <c r="AE139" s="1016"/>
      <c r="AF139" s="1016"/>
      <c r="AG139" s="1016"/>
      <c r="AH139" s="1016"/>
      <c r="AI139" s="1016"/>
      <c r="AJ139" s="1016"/>
      <c r="AK139" s="1016"/>
      <c r="AL139" s="1016"/>
      <c r="AM139" s="1016"/>
      <c r="AN139" s="1016"/>
      <c r="AO139" s="1016"/>
      <c r="AP139" s="1016"/>
      <c r="AQ139" s="1016"/>
      <c r="AR139" s="1016"/>
      <c r="AS139" s="1016"/>
    </row>
    <row r="140" spans="1:45" s="1015" customFormat="1" x14ac:dyDescent="0.2">
      <c r="A140" s="298" t="s">
        <v>143</v>
      </c>
      <c r="B140" s="1067">
        <v>4217</v>
      </c>
      <c r="C140" s="1048" t="s">
        <v>202</v>
      </c>
      <c r="D140" s="529"/>
      <c r="E140" s="380"/>
      <c r="F140" s="380"/>
      <c r="G140" s="380"/>
      <c r="H140" s="1538"/>
      <c r="I140" s="1030"/>
      <c r="J140" s="1030"/>
      <c r="K140" s="1027"/>
      <c r="L140" s="1026"/>
      <c r="M140" s="1029"/>
      <c r="N140" s="1019"/>
      <c r="O140" s="1016"/>
      <c r="P140" s="1016"/>
      <c r="Q140" s="1016"/>
      <c r="R140" s="1018"/>
      <c r="S140" s="1016"/>
      <c r="T140" s="1016"/>
      <c r="U140" s="1016"/>
      <c r="V140" s="1016"/>
      <c r="W140" s="1017"/>
      <c r="X140" s="1008"/>
      <c r="Y140" s="1016"/>
      <c r="Z140" s="1016"/>
      <c r="AA140" s="1016"/>
      <c r="AB140" s="1016"/>
      <c r="AC140" s="1016"/>
      <c r="AD140" s="1016"/>
      <c r="AE140" s="1016"/>
      <c r="AF140" s="1016"/>
      <c r="AG140" s="1016"/>
      <c r="AH140" s="1016"/>
      <c r="AI140" s="1016"/>
      <c r="AJ140" s="1016"/>
      <c r="AK140" s="1016"/>
      <c r="AL140" s="1016"/>
      <c r="AM140" s="1016"/>
      <c r="AN140" s="1016"/>
      <c r="AO140" s="1016"/>
      <c r="AP140" s="1016"/>
      <c r="AQ140" s="1016"/>
      <c r="AR140" s="1016"/>
      <c r="AS140" s="1016"/>
    </row>
    <row r="141" spans="1:45" s="1015" customFormat="1" ht="28.5" customHeight="1" x14ac:dyDescent="0.2">
      <c r="A141" s="1013"/>
      <c r="B141" s="1071">
        <v>3.9009999999999998</v>
      </c>
      <c r="C141" s="1048" t="s">
        <v>847</v>
      </c>
      <c r="D141" s="1030"/>
      <c r="E141" s="1030">
        <f>E84</f>
        <v>21688</v>
      </c>
      <c r="F141" s="1517">
        <f t="shared" ref="F141:G141" si="21">F84</f>
        <v>0</v>
      </c>
      <c r="G141" s="1030">
        <f t="shared" si="21"/>
        <v>21688</v>
      </c>
      <c r="H141" s="1538"/>
      <c r="I141" s="1030"/>
      <c r="J141" s="1030"/>
      <c r="K141" s="1027"/>
      <c r="L141" s="1026"/>
      <c r="M141" s="1029"/>
      <c r="N141" s="1019"/>
      <c r="O141" s="1016"/>
      <c r="P141" s="1016"/>
      <c r="Q141" s="1016"/>
      <c r="R141" s="1018"/>
      <c r="S141" s="1016"/>
      <c r="T141" s="1016"/>
      <c r="U141" s="1016"/>
      <c r="V141" s="1016"/>
      <c r="W141" s="1017"/>
      <c r="X141" s="1008"/>
      <c r="Y141" s="1016"/>
      <c r="Z141" s="1016"/>
      <c r="AA141" s="1016"/>
      <c r="AB141" s="1016"/>
      <c r="AC141" s="1016"/>
      <c r="AD141" s="1016"/>
      <c r="AE141" s="1016"/>
      <c r="AF141" s="1016"/>
      <c r="AG141" s="1016"/>
      <c r="AH141" s="1016"/>
      <c r="AI141" s="1016"/>
      <c r="AJ141" s="1016"/>
      <c r="AK141" s="1016"/>
      <c r="AL141" s="1016"/>
      <c r="AM141" s="1016"/>
      <c r="AN141" s="1016"/>
      <c r="AO141" s="1016"/>
      <c r="AP141" s="1016"/>
      <c r="AQ141" s="1016"/>
      <c r="AR141" s="1016"/>
      <c r="AS141" s="1016"/>
    </row>
    <row r="142" spans="1:45" s="1015" customFormat="1" x14ac:dyDescent="0.2">
      <c r="A142" s="1013"/>
      <c r="B142" s="1028"/>
      <c r="C142" s="1022"/>
      <c r="D142" s="1030"/>
      <c r="E142" s="1030"/>
      <c r="F142" s="1030"/>
      <c r="G142" s="1031"/>
      <c r="H142" s="1538"/>
      <c r="I142" s="1030"/>
      <c r="J142" s="1030"/>
      <c r="K142" s="1027"/>
      <c r="L142" s="1026"/>
      <c r="M142" s="1029"/>
      <c r="N142" s="1019"/>
      <c r="O142" s="1016"/>
      <c r="P142" s="1016"/>
      <c r="Q142" s="1016"/>
      <c r="R142" s="1018"/>
      <c r="S142" s="1016"/>
      <c r="T142" s="1016"/>
      <c r="U142" s="1016"/>
      <c r="V142" s="1016"/>
      <c r="W142" s="1017"/>
      <c r="X142" s="1008"/>
      <c r="Y142" s="1016"/>
      <c r="Z142" s="1016"/>
      <c r="AA142" s="1016"/>
      <c r="AB142" s="1016"/>
      <c r="AC142" s="1016"/>
      <c r="AD142" s="1016"/>
      <c r="AE142" s="1016"/>
      <c r="AF142" s="1016"/>
      <c r="AG142" s="1016"/>
      <c r="AH142" s="1016"/>
      <c r="AI142" s="1016"/>
      <c r="AJ142" s="1016"/>
      <c r="AK142" s="1016"/>
      <c r="AL142" s="1016"/>
      <c r="AM142" s="1016"/>
      <c r="AN142" s="1016"/>
      <c r="AO142" s="1016"/>
      <c r="AP142" s="1016"/>
      <c r="AQ142" s="1016"/>
      <c r="AR142" s="1016"/>
      <c r="AS142" s="1016"/>
    </row>
    <row r="143" spans="1:45" s="1015" customFormat="1" x14ac:dyDescent="0.2">
      <c r="A143" s="1013"/>
      <c r="B143" s="1028"/>
      <c r="C143" s="1022"/>
      <c r="D143" s="1030"/>
      <c r="E143" s="1030"/>
      <c r="F143" s="1030"/>
      <c r="G143" s="1031"/>
      <c r="H143" s="1538"/>
      <c r="I143" s="1030"/>
      <c r="J143" s="1030"/>
      <c r="K143" s="1027"/>
      <c r="L143" s="1026"/>
      <c r="M143" s="1029"/>
      <c r="N143" s="1019"/>
      <c r="O143" s="1016"/>
      <c r="P143" s="1016"/>
      <c r="Q143" s="1016"/>
      <c r="R143" s="1018"/>
      <c r="S143" s="1016"/>
      <c r="T143" s="1016"/>
      <c r="U143" s="1016"/>
      <c r="V143" s="1016"/>
      <c r="W143" s="1017"/>
      <c r="X143" s="1008"/>
      <c r="Y143" s="1016"/>
      <c r="Z143" s="1016"/>
      <c r="AA143" s="1016"/>
      <c r="AB143" s="1016"/>
      <c r="AC143" s="1016"/>
      <c r="AD143" s="1016"/>
      <c r="AE143" s="1016"/>
      <c r="AF143" s="1016"/>
      <c r="AG143" s="1016"/>
      <c r="AH143" s="1016"/>
      <c r="AI143" s="1016"/>
      <c r="AJ143" s="1016"/>
      <c r="AK143" s="1016"/>
      <c r="AL143" s="1016"/>
      <c r="AM143" s="1016"/>
      <c r="AN143" s="1016"/>
      <c r="AO143" s="1016"/>
      <c r="AP143" s="1016"/>
      <c r="AQ143" s="1016"/>
      <c r="AR143" s="1016"/>
      <c r="AS143" s="1016"/>
    </row>
    <row r="144" spans="1:45" s="1015" customFormat="1" x14ac:dyDescent="0.2">
      <c r="A144" s="1013"/>
      <c r="B144" s="1028"/>
      <c r="C144" s="1982"/>
      <c r="D144" s="1983"/>
      <c r="E144" s="1983"/>
      <c r="F144" s="1983"/>
      <c r="G144" s="1984"/>
      <c r="H144" s="1985"/>
      <c r="I144" s="1030"/>
      <c r="J144" s="1030"/>
      <c r="K144" s="1027"/>
      <c r="L144" s="1026"/>
      <c r="M144" s="1029"/>
      <c r="N144" s="1019"/>
      <c r="O144" s="1016"/>
      <c r="P144" s="1016"/>
      <c r="Q144" s="1016"/>
      <c r="R144" s="1018"/>
      <c r="S144" s="1016"/>
      <c r="T144" s="1016"/>
      <c r="U144" s="1016"/>
      <c r="V144" s="1016"/>
      <c r="W144" s="1017"/>
      <c r="X144" s="1008"/>
      <c r="Y144" s="1016"/>
      <c r="Z144" s="1016"/>
      <c r="AA144" s="1016"/>
      <c r="AB144" s="1016"/>
      <c r="AC144" s="1016"/>
      <c r="AD144" s="1016"/>
      <c r="AE144" s="1016"/>
      <c r="AF144" s="1016"/>
      <c r="AG144" s="1016"/>
      <c r="AH144" s="1016"/>
      <c r="AI144" s="1016"/>
      <c r="AJ144" s="1016"/>
      <c r="AK144" s="1016"/>
      <c r="AL144" s="1016"/>
      <c r="AM144" s="1016"/>
      <c r="AN144" s="1016"/>
      <c r="AO144" s="1016"/>
      <c r="AP144" s="1016"/>
      <c r="AQ144" s="1016"/>
      <c r="AR144" s="1016"/>
      <c r="AS144" s="1016"/>
    </row>
    <row r="145" spans="1:45" s="1015" customFormat="1" x14ac:dyDescent="0.2">
      <c r="A145" s="1013"/>
      <c r="B145" s="1028"/>
      <c r="C145" s="1982"/>
      <c r="D145" s="1983"/>
      <c r="E145" s="1983"/>
      <c r="F145" s="1983"/>
      <c r="G145" s="1984"/>
      <c r="H145" s="1985"/>
      <c r="I145" s="1030"/>
      <c r="J145" s="1030"/>
      <c r="K145" s="1027"/>
      <c r="L145" s="1026"/>
      <c r="M145" s="1029"/>
      <c r="N145" s="1019"/>
      <c r="O145" s="1016"/>
      <c r="P145" s="1016"/>
      <c r="Q145" s="1016"/>
      <c r="R145" s="1018"/>
      <c r="S145" s="1016"/>
      <c r="T145" s="1016"/>
      <c r="U145" s="1016"/>
      <c r="V145" s="1016"/>
      <c r="W145" s="1017"/>
      <c r="X145" s="1008"/>
      <c r="Y145" s="1016"/>
      <c r="Z145" s="1016"/>
      <c r="AA145" s="1016"/>
      <c r="AB145" s="1016"/>
      <c r="AC145" s="1016"/>
      <c r="AD145" s="1016"/>
      <c r="AE145" s="1016"/>
      <c r="AF145" s="1016"/>
      <c r="AG145" s="1016"/>
      <c r="AH145" s="1016"/>
      <c r="AI145" s="1016"/>
      <c r="AJ145" s="1016"/>
      <c r="AK145" s="1016"/>
      <c r="AL145" s="1016"/>
      <c r="AM145" s="1016"/>
      <c r="AN145" s="1016"/>
      <c r="AO145" s="1016"/>
      <c r="AP145" s="1016"/>
      <c r="AQ145" s="1016"/>
      <c r="AR145" s="1016"/>
      <c r="AS145" s="1016"/>
    </row>
    <row r="146" spans="1:45" s="1015" customFormat="1" x14ac:dyDescent="0.2">
      <c r="A146" s="1013"/>
      <c r="B146" s="1028"/>
      <c r="C146" s="1982"/>
      <c r="D146" s="1983"/>
      <c r="E146" s="1983"/>
      <c r="F146" s="1983"/>
      <c r="G146" s="1984"/>
      <c r="H146" s="1985"/>
      <c r="I146" s="1030"/>
      <c r="J146" s="1030"/>
      <c r="K146" s="1027"/>
      <c r="L146" s="1026"/>
      <c r="M146" s="1029"/>
      <c r="N146" s="1019"/>
      <c r="O146" s="1016"/>
      <c r="P146" s="1016"/>
      <c r="Q146" s="1016"/>
      <c r="R146" s="1018"/>
      <c r="S146" s="1016"/>
      <c r="T146" s="1016"/>
      <c r="U146" s="1016"/>
      <c r="V146" s="1016"/>
      <c r="W146" s="1017"/>
      <c r="X146" s="1008"/>
      <c r="Y146" s="1016"/>
      <c r="Z146" s="1016"/>
      <c r="AA146" s="1016"/>
      <c r="AB146" s="1016"/>
      <c r="AC146" s="1016"/>
      <c r="AD146" s="1016"/>
      <c r="AE146" s="1016"/>
      <c r="AF146" s="1016"/>
      <c r="AG146" s="1016"/>
      <c r="AH146" s="1016"/>
      <c r="AI146" s="1016"/>
      <c r="AJ146" s="1016"/>
      <c r="AK146" s="1016"/>
      <c r="AL146" s="1016"/>
      <c r="AM146" s="1016"/>
      <c r="AN146" s="1016"/>
      <c r="AO146" s="1016"/>
      <c r="AP146" s="1016"/>
      <c r="AQ146" s="1016"/>
      <c r="AR146" s="1016"/>
      <c r="AS146" s="1016"/>
    </row>
    <row r="147" spans="1:45" s="1015" customFormat="1" x14ac:dyDescent="0.2">
      <c r="A147" s="1013"/>
      <c r="B147" s="1028"/>
      <c r="C147" s="1982"/>
      <c r="D147" s="1983"/>
      <c r="E147" s="1983"/>
      <c r="F147" s="1983"/>
      <c r="G147" s="1984"/>
      <c r="H147" s="1985"/>
      <c r="I147" s="1030"/>
      <c r="J147" s="1030"/>
      <c r="K147" s="1027"/>
      <c r="L147" s="1026"/>
      <c r="M147" s="1029"/>
      <c r="N147" s="1019"/>
      <c r="O147" s="1016"/>
      <c r="P147" s="1016"/>
      <c r="Q147" s="1016"/>
      <c r="R147" s="1018"/>
      <c r="S147" s="1016"/>
      <c r="T147" s="1016"/>
      <c r="U147" s="1016"/>
      <c r="V147" s="1016"/>
      <c r="W147" s="1017"/>
      <c r="X147" s="1008"/>
      <c r="Y147" s="1016"/>
      <c r="Z147" s="1016"/>
      <c r="AA147" s="1016"/>
      <c r="AB147" s="1016"/>
      <c r="AC147" s="1016"/>
      <c r="AD147" s="1016"/>
      <c r="AE147" s="1016"/>
      <c r="AF147" s="1016"/>
      <c r="AG147" s="1016"/>
      <c r="AH147" s="1016"/>
      <c r="AI147" s="1016"/>
      <c r="AJ147" s="1016"/>
      <c r="AK147" s="1016"/>
      <c r="AL147" s="1016"/>
      <c r="AM147" s="1016"/>
      <c r="AN147" s="1016"/>
      <c r="AO147" s="1016"/>
      <c r="AP147" s="1016"/>
      <c r="AQ147" s="1016"/>
      <c r="AR147" s="1016"/>
      <c r="AS147" s="1016"/>
    </row>
    <row r="148" spans="1:45" s="1015" customFormat="1" x14ac:dyDescent="0.2">
      <c r="A148" s="1013"/>
      <c r="B148" s="1028"/>
      <c r="C148" s="1982"/>
      <c r="D148" s="1986"/>
      <c r="E148" s="1511"/>
      <c r="F148" s="1986"/>
      <c r="G148" s="1511"/>
      <c r="H148" s="1539"/>
      <c r="I148" s="1027"/>
      <c r="J148" s="1027"/>
      <c r="K148" s="1027"/>
      <c r="L148" s="1026"/>
      <c r="M148" s="1025"/>
      <c r="N148" s="1019"/>
      <c r="O148" s="1016"/>
      <c r="P148" s="1016"/>
      <c r="Q148" s="1016"/>
      <c r="R148" s="1018"/>
      <c r="S148" s="1016"/>
      <c r="T148" s="1016"/>
      <c r="U148" s="1016"/>
      <c r="V148" s="1016"/>
      <c r="W148" s="1017"/>
      <c r="X148" s="1008"/>
      <c r="Y148" s="1016"/>
      <c r="Z148" s="1016"/>
      <c r="AA148" s="1016"/>
      <c r="AB148" s="1016"/>
      <c r="AC148" s="1016"/>
      <c r="AD148" s="1016"/>
      <c r="AE148" s="1016"/>
      <c r="AF148" s="1016"/>
      <c r="AG148" s="1016"/>
      <c r="AH148" s="1016"/>
      <c r="AI148" s="1016"/>
      <c r="AJ148" s="1016"/>
      <c r="AK148" s="1016"/>
      <c r="AL148" s="1016"/>
      <c r="AM148" s="1016"/>
      <c r="AN148" s="1016"/>
      <c r="AO148" s="1016"/>
      <c r="AP148" s="1016"/>
      <c r="AQ148" s="1016"/>
      <c r="AR148" s="1016"/>
      <c r="AS148" s="1016"/>
    </row>
    <row r="149" spans="1:45" s="1015" customFormat="1" x14ac:dyDescent="0.2">
      <c r="A149" s="1013"/>
      <c r="B149" s="1024"/>
      <c r="C149" s="1982"/>
      <c r="D149" s="1195"/>
      <c r="E149" s="1195"/>
      <c r="F149" s="1195"/>
      <c r="G149" s="1195"/>
      <c r="H149" s="1987"/>
      <c r="I149" s="1021"/>
      <c r="J149" s="1021"/>
      <c r="K149" s="1021"/>
      <c r="L149" s="1020"/>
      <c r="M149" s="1025"/>
      <c r="N149" s="1019"/>
      <c r="O149" s="1016"/>
      <c r="P149" s="1016"/>
      <c r="Q149" s="1016"/>
      <c r="R149" s="1018"/>
      <c r="S149" s="1016"/>
      <c r="T149" s="1016"/>
      <c r="U149" s="1016"/>
      <c r="V149" s="1016"/>
      <c r="W149" s="1017"/>
      <c r="X149" s="1008"/>
      <c r="Y149" s="1016"/>
      <c r="Z149" s="1016"/>
      <c r="AA149" s="1016"/>
      <c r="AB149" s="1016"/>
      <c r="AC149" s="1016"/>
      <c r="AD149" s="1016"/>
      <c r="AE149" s="1016"/>
      <c r="AF149" s="1016"/>
      <c r="AG149" s="1016"/>
      <c r="AH149" s="1016"/>
      <c r="AI149" s="1016"/>
      <c r="AJ149" s="1016"/>
      <c r="AK149" s="1016"/>
      <c r="AL149" s="1016"/>
      <c r="AM149" s="1016"/>
      <c r="AN149" s="1016"/>
      <c r="AO149" s="1016"/>
      <c r="AP149" s="1016"/>
      <c r="AQ149" s="1016"/>
      <c r="AR149" s="1016"/>
      <c r="AS149" s="1016"/>
    </row>
    <row r="150" spans="1:45" s="1015" customFormat="1" x14ac:dyDescent="0.2">
      <c r="A150" s="1013"/>
      <c r="B150" s="1024"/>
      <c r="C150" s="1982"/>
      <c r="D150" s="1195"/>
      <c r="E150" s="1195"/>
      <c r="F150" s="1195"/>
      <c r="G150" s="1195"/>
      <c r="H150" s="1987"/>
      <c r="I150" s="1021"/>
      <c r="J150" s="1021"/>
      <c r="K150" s="1021"/>
      <c r="L150" s="1020"/>
      <c r="M150" s="1025"/>
      <c r="N150" s="1019"/>
      <c r="O150" s="1016"/>
      <c r="P150" s="1016"/>
      <c r="Q150" s="1016"/>
      <c r="R150" s="1018"/>
      <c r="S150" s="1016"/>
      <c r="T150" s="1016"/>
      <c r="U150" s="1016"/>
      <c r="V150" s="1016"/>
      <c r="W150" s="1017"/>
      <c r="X150" s="1008"/>
      <c r="Y150" s="1016"/>
      <c r="Z150" s="1016"/>
      <c r="AA150" s="1016"/>
      <c r="AB150" s="1016"/>
      <c r="AC150" s="1016"/>
      <c r="AD150" s="1016"/>
      <c r="AE150" s="1016"/>
      <c r="AF150" s="1016"/>
      <c r="AG150" s="1016"/>
      <c r="AH150" s="1016"/>
      <c r="AI150" s="1016"/>
      <c r="AJ150" s="1016"/>
      <c r="AK150" s="1016"/>
      <c r="AL150" s="1016"/>
      <c r="AM150" s="1016"/>
      <c r="AN150" s="1016"/>
      <c r="AO150" s="1016"/>
      <c r="AP150" s="1016"/>
      <c r="AQ150" s="1016"/>
      <c r="AR150" s="1016"/>
      <c r="AS150" s="1016"/>
    </row>
    <row r="151" spans="1:45" s="1015" customFormat="1" x14ac:dyDescent="0.2">
      <c r="A151" s="1013"/>
      <c r="B151" s="1024"/>
      <c r="C151" s="1982"/>
      <c r="D151" s="1195"/>
      <c r="E151" s="1195"/>
      <c r="F151" s="1195"/>
      <c r="G151" s="1195"/>
      <c r="H151" s="1987"/>
      <c r="I151" s="1021"/>
      <c r="J151" s="1021"/>
      <c r="K151" s="1021"/>
      <c r="L151" s="1020"/>
      <c r="M151" s="1020"/>
      <c r="N151" s="1019"/>
      <c r="O151" s="1016"/>
      <c r="P151" s="1016"/>
      <c r="Q151" s="1016"/>
      <c r="R151" s="1018"/>
      <c r="S151" s="1016"/>
      <c r="T151" s="1016"/>
      <c r="U151" s="1016"/>
      <c r="V151" s="1016"/>
      <c r="W151" s="1017"/>
      <c r="X151" s="1016"/>
      <c r="Y151" s="1016"/>
      <c r="Z151" s="1016"/>
      <c r="AA151" s="1016"/>
      <c r="AB151" s="1016"/>
      <c r="AC151" s="1016"/>
      <c r="AD151" s="1016"/>
      <c r="AE151" s="1016"/>
      <c r="AF151" s="1016"/>
      <c r="AG151" s="1016"/>
      <c r="AH151" s="1016"/>
      <c r="AI151" s="1016"/>
      <c r="AJ151" s="1016"/>
      <c r="AK151" s="1016"/>
      <c r="AL151" s="1016"/>
      <c r="AM151" s="1016"/>
      <c r="AN151" s="1016"/>
      <c r="AO151" s="1016"/>
      <c r="AP151" s="1016"/>
      <c r="AQ151" s="1016"/>
      <c r="AR151" s="1016"/>
      <c r="AS151" s="1016"/>
    </row>
    <row r="152" spans="1:45" s="1015" customFormat="1" x14ac:dyDescent="0.2">
      <c r="A152" s="1013"/>
      <c r="B152" s="1024"/>
      <c r="C152" s="1022"/>
      <c r="D152" s="1021"/>
      <c r="E152" s="1021"/>
      <c r="F152" s="1021"/>
      <c r="G152" s="1021"/>
      <c r="H152" s="1109"/>
      <c r="I152" s="1021"/>
      <c r="J152" s="1021"/>
      <c r="K152" s="1021"/>
      <c r="L152" s="1020"/>
      <c r="M152" s="1020"/>
      <c r="N152" s="1019"/>
      <c r="O152" s="1016"/>
      <c r="P152" s="1016"/>
      <c r="Q152" s="1016"/>
      <c r="R152" s="1018"/>
      <c r="S152" s="1016"/>
      <c r="T152" s="1016"/>
      <c r="U152" s="1016"/>
      <c r="V152" s="1016"/>
      <c r="W152" s="1017"/>
      <c r="X152" s="1016"/>
      <c r="Y152" s="1016"/>
      <c r="Z152" s="1016"/>
      <c r="AA152" s="1016"/>
      <c r="AB152" s="1016"/>
      <c r="AC152" s="1016"/>
      <c r="AD152" s="1016"/>
      <c r="AE152" s="1016"/>
      <c r="AF152" s="1016"/>
      <c r="AG152" s="1016"/>
      <c r="AH152" s="1016"/>
      <c r="AI152" s="1016"/>
      <c r="AJ152" s="1016"/>
      <c r="AK152" s="1016"/>
      <c r="AL152" s="1016"/>
      <c r="AM152" s="1016"/>
      <c r="AN152" s="1016"/>
      <c r="AO152" s="1016"/>
      <c r="AP152" s="1016"/>
      <c r="AQ152" s="1016"/>
      <c r="AR152" s="1016"/>
      <c r="AS152" s="1016"/>
    </row>
    <row r="153" spans="1:45" s="1015" customFormat="1" x14ac:dyDescent="0.2">
      <c r="A153" s="1013"/>
      <c r="B153" s="1023"/>
      <c r="C153" s="1022"/>
      <c r="D153" s="1021"/>
      <c r="E153" s="1021"/>
      <c r="F153" s="1021"/>
      <c r="G153" s="1021"/>
      <c r="H153" s="1109"/>
      <c r="I153" s="1021"/>
      <c r="J153" s="1021"/>
      <c r="K153" s="1021"/>
      <c r="L153" s="1020"/>
      <c r="M153" s="1020"/>
      <c r="N153" s="1019"/>
      <c r="O153" s="1016"/>
      <c r="P153" s="1016"/>
      <c r="Q153" s="1016"/>
      <c r="R153" s="1018"/>
      <c r="S153" s="1016"/>
      <c r="T153" s="1016"/>
      <c r="U153" s="1016"/>
      <c r="V153" s="1016"/>
      <c r="W153" s="1017"/>
      <c r="X153" s="1016"/>
      <c r="Y153" s="1016"/>
      <c r="Z153" s="1016"/>
      <c r="AA153" s="1016"/>
      <c r="AB153" s="1016"/>
      <c r="AC153" s="1016"/>
      <c r="AD153" s="1016"/>
      <c r="AE153" s="1016"/>
      <c r="AF153" s="1016"/>
      <c r="AG153" s="1016"/>
      <c r="AH153" s="1016"/>
      <c r="AI153" s="1016"/>
      <c r="AJ153" s="1016"/>
      <c r="AK153" s="1016"/>
      <c r="AL153" s="1016"/>
      <c r="AM153" s="1016"/>
      <c r="AN153" s="1016"/>
      <c r="AO153" s="1016"/>
      <c r="AP153" s="1016"/>
      <c r="AQ153" s="1016"/>
      <c r="AR153" s="1016"/>
      <c r="AS153" s="1016"/>
    </row>
    <row r="154" spans="1:45" s="1015" customFormat="1" x14ac:dyDescent="0.2">
      <c r="A154" s="1013"/>
      <c r="B154" s="1023"/>
      <c r="C154" s="1022"/>
      <c r="D154" s="1021"/>
      <c r="E154" s="1021"/>
      <c r="F154" s="1021"/>
      <c r="G154" s="1021"/>
      <c r="H154" s="1109"/>
      <c r="I154" s="1021"/>
      <c r="J154" s="1021"/>
      <c r="K154" s="1021"/>
      <c r="L154" s="1020"/>
      <c r="M154" s="1020"/>
      <c r="N154" s="1019"/>
      <c r="O154" s="1016"/>
      <c r="P154" s="1016"/>
      <c r="Q154" s="1016"/>
      <c r="R154" s="1018"/>
      <c r="S154" s="1016"/>
      <c r="T154" s="1016"/>
      <c r="U154" s="1016"/>
      <c r="V154" s="1016"/>
      <c r="W154" s="1017"/>
      <c r="X154" s="1016"/>
      <c r="Y154" s="1016"/>
      <c r="Z154" s="1016"/>
      <c r="AA154" s="1016"/>
      <c r="AB154" s="1016"/>
      <c r="AC154" s="1016"/>
      <c r="AD154" s="1016"/>
      <c r="AE154" s="1016"/>
      <c r="AF154" s="1016"/>
      <c r="AG154" s="1016"/>
      <c r="AH154" s="1016"/>
      <c r="AI154" s="1016"/>
      <c r="AJ154" s="1016"/>
      <c r="AK154" s="1016"/>
      <c r="AL154" s="1016"/>
      <c r="AM154" s="1016"/>
      <c r="AN154" s="1016"/>
      <c r="AO154" s="1016"/>
      <c r="AP154" s="1016"/>
      <c r="AQ154" s="1016"/>
      <c r="AR154" s="1016"/>
      <c r="AS154" s="1016"/>
    </row>
    <row r="155" spans="1:45" s="1015" customFormat="1" x14ac:dyDescent="0.2">
      <c r="A155" s="1013"/>
      <c r="B155" s="1013"/>
      <c r="C155" s="1007"/>
      <c r="D155" s="1012"/>
      <c r="E155" s="1012"/>
      <c r="F155" s="1012"/>
      <c r="G155" s="1012"/>
      <c r="H155" s="1540"/>
      <c r="I155" s="1012"/>
      <c r="J155" s="1012"/>
      <c r="K155" s="1012"/>
      <c r="L155" s="1014"/>
      <c r="M155" s="1014"/>
      <c r="N155" s="1019"/>
      <c r="O155" s="1016"/>
      <c r="P155" s="1016"/>
      <c r="Q155" s="1016"/>
      <c r="R155" s="1018"/>
      <c r="S155" s="1016"/>
      <c r="T155" s="1016"/>
      <c r="U155" s="1016"/>
      <c r="V155" s="1016"/>
      <c r="W155" s="1017"/>
      <c r="X155" s="1016"/>
      <c r="Y155" s="1016"/>
      <c r="Z155" s="1016"/>
      <c r="AA155" s="1016"/>
      <c r="AB155" s="1016"/>
      <c r="AC155" s="1016"/>
      <c r="AD155" s="1016"/>
      <c r="AE155" s="1016"/>
      <c r="AF155" s="1016"/>
      <c r="AG155" s="1016"/>
      <c r="AH155" s="1016"/>
      <c r="AI155" s="1016"/>
      <c r="AJ155" s="1016"/>
      <c r="AK155" s="1016"/>
      <c r="AL155" s="1016"/>
      <c r="AM155" s="1016"/>
      <c r="AN155" s="1016"/>
      <c r="AO155" s="1016"/>
      <c r="AP155" s="1016"/>
      <c r="AQ155" s="1016"/>
      <c r="AR155" s="1016"/>
      <c r="AS155" s="1016"/>
    </row>
    <row r="156" spans="1:45" s="1015" customFormat="1" x14ac:dyDescent="0.2">
      <c r="A156" s="1013"/>
      <c r="B156" s="1013"/>
      <c r="C156" s="1007"/>
      <c r="D156" s="1012"/>
      <c r="E156" s="1012"/>
      <c r="F156" s="1012"/>
      <c r="G156" s="1012"/>
      <c r="H156" s="1540"/>
      <c r="I156" s="1012"/>
      <c r="J156" s="1012"/>
      <c r="K156" s="1012"/>
      <c r="L156" s="1014"/>
      <c r="M156" s="1014"/>
      <c r="N156" s="1019"/>
      <c r="O156" s="1016"/>
      <c r="P156" s="1016"/>
      <c r="Q156" s="1016"/>
      <c r="R156" s="1018"/>
      <c r="S156" s="1016"/>
      <c r="T156" s="1016"/>
      <c r="U156" s="1016"/>
      <c r="V156" s="1016"/>
      <c r="W156" s="1017"/>
      <c r="X156" s="1016"/>
      <c r="Y156" s="1016"/>
      <c r="Z156" s="1016"/>
      <c r="AA156" s="1016"/>
      <c r="AB156" s="1016"/>
      <c r="AC156" s="1016"/>
      <c r="AD156" s="1016"/>
      <c r="AE156" s="1016"/>
      <c r="AF156" s="1016"/>
      <c r="AG156" s="1016"/>
      <c r="AH156" s="1016"/>
      <c r="AI156" s="1016"/>
      <c r="AJ156" s="1016"/>
      <c r="AK156" s="1016"/>
      <c r="AL156" s="1016"/>
      <c r="AM156" s="1016"/>
      <c r="AN156" s="1016"/>
      <c r="AO156" s="1016"/>
      <c r="AP156" s="1016"/>
      <c r="AQ156" s="1016"/>
      <c r="AR156" s="1016"/>
      <c r="AS156" s="1016"/>
    </row>
    <row r="157" spans="1:45" s="1015" customFormat="1" x14ac:dyDescent="0.2">
      <c r="A157" s="1013"/>
      <c r="B157" s="1013"/>
      <c r="C157" s="1007"/>
      <c r="D157" s="1012"/>
      <c r="E157" s="1012"/>
      <c r="F157" s="1012"/>
      <c r="G157" s="1012"/>
      <c r="H157" s="1540"/>
      <c r="I157" s="1012"/>
      <c r="J157" s="1012"/>
      <c r="K157" s="1012"/>
      <c r="L157" s="1014"/>
      <c r="M157" s="1014"/>
      <c r="N157" s="1019"/>
      <c r="O157" s="1016"/>
      <c r="P157" s="1016"/>
      <c r="Q157" s="1016"/>
      <c r="R157" s="1018"/>
      <c r="S157" s="1016"/>
      <c r="T157" s="1016"/>
      <c r="U157" s="1016"/>
      <c r="V157" s="1016"/>
      <c r="W157" s="1017"/>
      <c r="X157" s="1016"/>
      <c r="Y157" s="1016"/>
      <c r="Z157" s="1016"/>
      <c r="AA157" s="1016"/>
      <c r="AB157" s="1016"/>
      <c r="AC157" s="1016"/>
      <c r="AD157" s="1016"/>
      <c r="AE157" s="1016"/>
      <c r="AF157" s="1016"/>
      <c r="AG157" s="1016"/>
      <c r="AH157" s="1016"/>
      <c r="AI157" s="1016"/>
      <c r="AJ157" s="1016"/>
      <c r="AK157" s="1016"/>
      <c r="AL157" s="1016"/>
      <c r="AM157" s="1016"/>
      <c r="AN157" s="1016"/>
      <c r="AO157" s="1016"/>
      <c r="AP157" s="1016"/>
      <c r="AQ157" s="1016"/>
      <c r="AR157" s="1016"/>
      <c r="AS157" s="1016"/>
    </row>
    <row r="158" spans="1:45" s="1015" customFormat="1" x14ac:dyDescent="0.2">
      <c r="A158" s="1013"/>
      <c r="B158" s="1013"/>
      <c r="C158" s="1007"/>
      <c r="D158" s="1012"/>
      <c r="E158" s="1012"/>
      <c r="F158" s="1012"/>
      <c r="G158" s="1012"/>
      <c r="H158" s="1540"/>
      <c r="I158" s="1012"/>
      <c r="J158" s="1012"/>
      <c r="K158" s="1012"/>
      <c r="L158" s="1012"/>
      <c r="M158" s="1012"/>
      <c r="N158" s="1019"/>
      <c r="O158" s="1016"/>
      <c r="P158" s="1016"/>
      <c r="Q158" s="1016"/>
      <c r="R158" s="1018"/>
      <c r="S158" s="1016"/>
      <c r="T158" s="1016"/>
      <c r="U158" s="1016"/>
      <c r="V158" s="1016"/>
      <c r="W158" s="1017"/>
      <c r="X158" s="1016"/>
      <c r="Y158" s="1016"/>
      <c r="Z158" s="1016"/>
      <c r="AA158" s="1016"/>
      <c r="AB158" s="1016"/>
      <c r="AC158" s="1016"/>
      <c r="AD158" s="1016"/>
      <c r="AE158" s="1016"/>
      <c r="AF158" s="1016"/>
      <c r="AG158" s="1016"/>
      <c r="AH158" s="1016"/>
      <c r="AI158" s="1016"/>
      <c r="AJ158" s="1016"/>
      <c r="AK158" s="1016"/>
      <c r="AL158" s="1016"/>
      <c r="AM158" s="1016"/>
      <c r="AN158" s="1016"/>
      <c r="AO158" s="1016"/>
      <c r="AP158" s="1016"/>
      <c r="AQ158" s="1016"/>
      <c r="AR158" s="1016"/>
      <c r="AS158" s="1016"/>
    </row>
    <row r="159" spans="1:45" s="1015" customFormat="1" x14ac:dyDescent="0.2">
      <c r="A159" s="1013"/>
      <c r="B159" s="1013"/>
      <c r="C159" s="1007"/>
      <c r="D159" s="1012"/>
      <c r="E159" s="1012"/>
      <c r="F159" s="1012"/>
      <c r="G159" s="1014"/>
      <c r="H159" s="1541"/>
      <c r="I159" s="1012"/>
      <c r="J159" s="1012"/>
      <c r="K159" s="1012"/>
      <c r="L159" s="1014"/>
      <c r="M159" s="1014"/>
      <c r="N159" s="1019"/>
      <c r="O159" s="1016"/>
      <c r="P159" s="1016"/>
      <c r="Q159" s="1016"/>
      <c r="R159" s="1018"/>
      <c r="S159" s="1016"/>
      <c r="T159" s="1016"/>
      <c r="U159" s="1016"/>
      <c r="V159" s="1016"/>
      <c r="W159" s="1017"/>
      <c r="X159" s="1016"/>
      <c r="Y159" s="1016"/>
      <c r="Z159" s="1016"/>
      <c r="AA159" s="1016"/>
      <c r="AB159" s="1016"/>
      <c r="AC159" s="1016"/>
      <c r="AD159" s="1016"/>
      <c r="AE159" s="1016"/>
      <c r="AF159" s="1016"/>
      <c r="AG159" s="1016"/>
      <c r="AH159" s="1016"/>
      <c r="AI159" s="1016"/>
      <c r="AJ159" s="1016"/>
      <c r="AK159" s="1016"/>
      <c r="AL159" s="1016"/>
      <c r="AM159" s="1016"/>
      <c r="AN159" s="1016"/>
      <c r="AO159" s="1016"/>
      <c r="AP159" s="1016"/>
      <c r="AQ159" s="1016"/>
      <c r="AR159" s="1016"/>
      <c r="AS159" s="1016"/>
    </row>
    <row r="160" spans="1:45" s="1015" customFormat="1" x14ac:dyDescent="0.2">
      <c r="A160" s="1013"/>
      <c r="B160" s="1013"/>
      <c r="C160" s="1007"/>
      <c r="D160" s="1012"/>
      <c r="E160" s="1012"/>
      <c r="F160" s="1012"/>
      <c r="G160" s="1012"/>
      <c r="H160" s="1540"/>
      <c r="I160" s="1012"/>
      <c r="J160" s="1012"/>
      <c r="K160" s="1012"/>
      <c r="L160" s="1014"/>
      <c r="M160" s="1014"/>
      <c r="N160" s="1019"/>
      <c r="O160" s="1016"/>
      <c r="P160" s="1016"/>
      <c r="Q160" s="1016"/>
      <c r="R160" s="1018"/>
      <c r="S160" s="1016"/>
      <c r="T160" s="1016"/>
      <c r="U160" s="1016"/>
      <c r="V160" s="1016"/>
      <c r="W160" s="1017"/>
      <c r="X160" s="1016"/>
      <c r="Y160" s="1016"/>
      <c r="Z160" s="1016"/>
      <c r="AA160" s="1016"/>
      <c r="AB160" s="1016"/>
      <c r="AC160" s="1016"/>
      <c r="AD160" s="1016"/>
      <c r="AE160" s="1016"/>
      <c r="AF160" s="1016"/>
      <c r="AG160" s="1016"/>
      <c r="AH160" s="1016"/>
      <c r="AI160" s="1016"/>
      <c r="AJ160" s="1016"/>
      <c r="AK160" s="1016"/>
      <c r="AL160" s="1016"/>
      <c r="AM160" s="1016"/>
      <c r="AN160" s="1016"/>
      <c r="AO160" s="1016"/>
      <c r="AP160" s="1016"/>
      <c r="AQ160" s="1016"/>
      <c r="AR160" s="1016"/>
      <c r="AS160" s="1016"/>
    </row>
    <row r="161" spans="1:45" s="1015" customFormat="1" x14ac:dyDescent="0.2">
      <c r="A161" s="1013"/>
      <c r="B161" s="1013"/>
      <c r="C161" s="1007"/>
      <c r="D161" s="1012"/>
      <c r="E161" s="1012"/>
      <c r="F161" s="1012"/>
      <c r="G161" s="1012"/>
      <c r="H161" s="1540"/>
      <c r="I161" s="1012"/>
      <c r="J161" s="1012"/>
      <c r="K161" s="1012"/>
      <c r="L161" s="1014"/>
      <c r="M161" s="1014"/>
      <c r="N161" s="1019"/>
      <c r="O161" s="1016"/>
      <c r="P161" s="1016"/>
      <c r="Q161" s="1016"/>
      <c r="R161" s="1018"/>
      <c r="S161" s="1016"/>
      <c r="T161" s="1016"/>
      <c r="U161" s="1016"/>
      <c r="V161" s="1016"/>
      <c r="W161" s="1017"/>
      <c r="X161" s="1016"/>
      <c r="Y161" s="1016"/>
      <c r="Z161" s="1016"/>
      <c r="AA161" s="1016"/>
      <c r="AB161" s="1016"/>
      <c r="AC161" s="1016"/>
      <c r="AD161" s="1016"/>
      <c r="AE161" s="1016"/>
      <c r="AF161" s="1016"/>
      <c r="AG161" s="1016"/>
      <c r="AH161" s="1016"/>
      <c r="AI161" s="1016"/>
      <c r="AJ161" s="1016"/>
      <c r="AK161" s="1016"/>
      <c r="AL161" s="1016"/>
      <c r="AM161" s="1016"/>
      <c r="AN161" s="1016"/>
      <c r="AO161" s="1016"/>
      <c r="AP161" s="1016"/>
      <c r="AQ161" s="1016"/>
      <c r="AR161" s="1016"/>
      <c r="AS161" s="1016"/>
    </row>
    <row r="162" spans="1:45" s="1015" customFormat="1" x14ac:dyDescent="0.2">
      <c r="A162" s="1013"/>
      <c r="B162" s="1013"/>
      <c r="C162" s="1007"/>
      <c r="D162" s="1012"/>
      <c r="E162" s="1012"/>
      <c r="F162" s="1012"/>
      <c r="G162" s="1012"/>
      <c r="H162" s="1540"/>
      <c r="I162" s="1012"/>
      <c r="J162" s="1012"/>
      <c r="K162" s="1012"/>
      <c r="L162" s="1014"/>
      <c r="M162" s="1014"/>
      <c r="N162" s="1019"/>
      <c r="O162" s="1016"/>
      <c r="P162" s="1016"/>
      <c r="Q162" s="1016"/>
      <c r="R162" s="1018"/>
      <c r="S162" s="1016"/>
      <c r="T162" s="1016"/>
      <c r="U162" s="1016"/>
      <c r="V162" s="1016"/>
      <c r="W162" s="1017"/>
      <c r="X162" s="1016"/>
      <c r="Y162" s="1016"/>
      <c r="Z162" s="1016"/>
      <c r="AA162" s="1016"/>
      <c r="AB162" s="1016"/>
      <c r="AC162" s="1016"/>
      <c r="AD162" s="1016"/>
      <c r="AE162" s="1016"/>
      <c r="AF162" s="1016"/>
      <c r="AG162" s="1016"/>
      <c r="AH162" s="1016"/>
      <c r="AI162" s="1016"/>
      <c r="AJ162" s="1016"/>
      <c r="AK162" s="1016"/>
      <c r="AL162" s="1016"/>
      <c r="AM162" s="1016"/>
      <c r="AN162" s="1016"/>
      <c r="AO162" s="1016"/>
      <c r="AP162" s="1016"/>
      <c r="AQ162" s="1016"/>
      <c r="AR162" s="1016"/>
      <c r="AS162" s="1016"/>
    </row>
    <row r="163" spans="1:45" s="1015" customFormat="1" ht="13.5" customHeight="1" x14ac:dyDescent="0.2">
      <c r="A163" s="1013"/>
      <c r="B163" s="1013"/>
      <c r="C163" s="1007"/>
      <c r="D163" s="1012"/>
      <c r="E163" s="1012"/>
      <c r="F163" s="1012"/>
      <c r="G163" s="1012"/>
      <c r="H163" s="1540"/>
      <c r="I163" s="1012"/>
      <c r="J163" s="1012"/>
      <c r="K163" s="1012"/>
      <c r="L163" s="1014"/>
      <c r="M163" s="1014"/>
      <c r="N163" s="1019"/>
      <c r="O163" s="1016"/>
      <c r="P163" s="1016"/>
      <c r="Q163" s="1016"/>
      <c r="R163" s="1018"/>
      <c r="S163" s="1016"/>
      <c r="T163" s="1016"/>
      <c r="U163" s="1016"/>
      <c r="V163" s="1016"/>
      <c r="W163" s="1017"/>
      <c r="X163" s="1016"/>
      <c r="Y163" s="1016"/>
      <c r="Z163" s="1016"/>
      <c r="AA163" s="1016"/>
      <c r="AB163" s="1016"/>
      <c r="AC163" s="1016"/>
      <c r="AD163" s="1016"/>
      <c r="AE163" s="1016"/>
      <c r="AF163" s="1016"/>
      <c r="AG163" s="1016"/>
      <c r="AH163" s="1016"/>
      <c r="AI163" s="1016"/>
      <c r="AJ163" s="1016"/>
      <c r="AK163" s="1016"/>
      <c r="AL163" s="1016"/>
      <c r="AM163" s="1016"/>
      <c r="AN163" s="1016"/>
      <c r="AO163" s="1016"/>
      <c r="AP163" s="1016"/>
      <c r="AQ163" s="1016"/>
      <c r="AR163" s="1016"/>
      <c r="AS163" s="1016"/>
    </row>
    <row r="164" spans="1:45" s="1015" customFormat="1" x14ac:dyDescent="0.2">
      <c r="A164" s="1013"/>
      <c r="B164" s="1013"/>
      <c r="C164" s="1007"/>
      <c r="D164" s="1012"/>
      <c r="E164" s="1012"/>
      <c r="F164" s="1012"/>
      <c r="G164" s="1012"/>
      <c r="H164" s="1540"/>
      <c r="I164" s="1012"/>
      <c r="J164" s="1012"/>
      <c r="K164" s="1012"/>
      <c r="L164" s="1014"/>
      <c r="M164" s="1014"/>
      <c r="N164" s="1019"/>
      <c r="O164" s="1016"/>
      <c r="P164" s="1016"/>
      <c r="Q164" s="1016"/>
      <c r="R164" s="1018"/>
      <c r="S164" s="1016"/>
      <c r="T164" s="1016"/>
      <c r="U164" s="1016"/>
      <c r="V164" s="1016"/>
      <c r="W164" s="1017"/>
      <c r="X164" s="1016"/>
      <c r="Y164" s="1016"/>
      <c r="Z164" s="1016"/>
      <c r="AA164" s="1016"/>
      <c r="AB164" s="1016"/>
      <c r="AC164" s="1016"/>
      <c r="AD164" s="1016"/>
      <c r="AE164" s="1016"/>
      <c r="AF164" s="1016"/>
      <c r="AG164" s="1016"/>
      <c r="AH164" s="1016"/>
      <c r="AI164" s="1016"/>
      <c r="AJ164" s="1016"/>
      <c r="AK164" s="1016"/>
      <c r="AL164" s="1016"/>
      <c r="AM164" s="1016"/>
      <c r="AN164" s="1016"/>
      <c r="AO164" s="1016"/>
      <c r="AP164" s="1016"/>
      <c r="AQ164" s="1016"/>
      <c r="AR164" s="1016"/>
      <c r="AS164" s="1016"/>
    </row>
    <row r="165" spans="1:45" s="1015" customFormat="1" x14ac:dyDescent="0.2">
      <c r="A165" s="1013"/>
      <c r="B165" s="1013"/>
      <c r="C165" s="1007"/>
      <c r="D165" s="1012"/>
      <c r="E165" s="1012"/>
      <c r="F165" s="1012"/>
      <c r="G165" s="1012"/>
      <c r="H165" s="1540"/>
      <c r="I165" s="1012"/>
      <c r="J165" s="1012"/>
      <c r="K165" s="1012"/>
      <c r="L165" s="1014"/>
      <c r="M165" s="1014"/>
      <c r="N165" s="1019"/>
      <c r="O165" s="1016"/>
      <c r="P165" s="1016"/>
      <c r="Q165" s="1016"/>
      <c r="R165" s="1018"/>
      <c r="S165" s="1016"/>
      <c r="T165" s="1016"/>
      <c r="U165" s="1016"/>
      <c r="V165" s="1016"/>
      <c r="W165" s="1017"/>
      <c r="X165" s="1016"/>
      <c r="Y165" s="1016"/>
      <c r="Z165" s="1016"/>
      <c r="AA165" s="1016"/>
      <c r="AB165" s="1016"/>
      <c r="AC165" s="1016"/>
      <c r="AD165" s="1016"/>
      <c r="AE165" s="1016"/>
      <c r="AF165" s="1016"/>
      <c r="AG165" s="1016"/>
      <c r="AH165" s="1016"/>
      <c r="AI165" s="1016"/>
      <c r="AJ165" s="1016"/>
      <c r="AK165" s="1016"/>
      <c r="AL165" s="1016"/>
      <c r="AM165" s="1016"/>
      <c r="AN165" s="1016"/>
      <c r="AO165" s="1016"/>
      <c r="AP165" s="1016"/>
      <c r="AQ165" s="1016"/>
      <c r="AR165" s="1016"/>
      <c r="AS165" s="1016"/>
    </row>
    <row r="166" spans="1:45" s="1015" customFormat="1" x14ac:dyDescent="0.2">
      <c r="A166" s="1013"/>
      <c r="C166" s="1007"/>
      <c r="D166" s="1012"/>
      <c r="E166" s="1012"/>
      <c r="F166" s="1012"/>
      <c r="G166" s="1012"/>
      <c r="H166" s="1540"/>
      <c r="I166" s="1012"/>
      <c r="J166" s="1012"/>
      <c r="K166" s="1012"/>
      <c r="L166" s="1014"/>
      <c r="M166" s="1014"/>
      <c r="N166" s="1019"/>
      <c r="O166" s="1016"/>
      <c r="P166" s="1016"/>
      <c r="Q166" s="1016"/>
      <c r="R166" s="1018"/>
      <c r="S166" s="1016"/>
      <c r="T166" s="1016"/>
      <c r="U166" s="1016"/>
      <c r="V166" s="1016"/>
      <c r="W166" s="1017"/>
      <c r="X166" s="1016"/>
      <c r="Y166" s="1016"/>
      <c r="Z166" s="1016"/>
      <c r="AA166" s="1016"/>
      <c r="AB166" s="1016"/>
      <c r="AC166" s="1016"/>
      <c r="AD166" s="1016"/>
      <c r="AE166" s="1016"/>
      <c r="AF166" s="1016"/>
      <c r="AG166" s="1016"/>
      <c r="AH166" s="1016"/>
      <c r="AI166" s="1016"/>
      <c r="AJ166" s="1016"/>
      <c r="AK166" s="1016"/>
      <c r="AL166" s="1016"/>
      <c r="AM166" s="1016"/>
      <c r="AN166" s="1016"/>
      <c r="AO166" s="1016"/>
      <c r="AP166" s="1016"/>
      <c r="AQ166" s="1016"/>
      <c r="AR166" s="1016"/>
      <c r="AS166" s="1016"/>
    </row>
    <row r="167" spans="1:45" s="1015" customFormat="1" x14ac:dyDescent="0.2">
      <c r="A167" s="1013"/>
      <c r="C167" s="1007"/>
      <c r="D167" s="1012"/>
      <c r="E167" s="1012"/>
      <c r="F167" s="1012"/>
      <c r="G167" s="1012"/>
      <c r="H167" s="1540"/>
      <c r="I167" s="1012"/>
      <c r="J167" s="1012"/>
      <c r="K167" s="1012"/>
      <c r="L167" s="1014"/>
      <c r="M167" s="1014"/>
      <c r="N167" s="1019"/>
      <c r="O167" s="1016"/>
      <c r="P167" s="1016"/>
      <c r="Q167" s="1016"/>
      <c r="R167" s="1018"/>
      <c r="S167" s="1016"/>
      <c r="T167" s="1016"/>
      <c r="U167" s="1016"/>
      <c r="V167" s="1016"/>
      <c r="W167" s="1017"/>
      <c r="X167" s="1016"/>
      <c r="Y167" s="1016"/>
      <c r="Z167" s="1016"/>
      <c r="AA167" s="1016"/>
      <c r="AB167" s="1016"/>
      <c r="AC167" s="1016"/>
      <c r="AD167" s="1016"/>
      <c r="AE167" s="1016"/>
      <c r="AF167" s="1016"/>
      <c r="AG167" s="1016"/>
      <c r="AH167" s="1016"/>
      <c r="AI167" s="1016"/>
      <c r="AJ167" s="1016"/>
      <c r="AK167" s="1016"/>
      <c r="AL167" s="1016"/>
      <c r="AM167" s="1016"/>
      <c r="AN167" s="1016"/>
      <c r="AO167" s="1016"/>
      <c r="AP167" s="1016"/>
      <c r="AQ167" s="1016"/>
      <c r="AR167" s="1016"/>
      <c r="AS167" s="1016"/>
    </row>
    <row r="168" spans="1:45" x14ac:dyDescent="0.2">
      <c r="B168" s="1007"/>
      <c r="L168" s="1014"/>
      <c r="M168" s="1014"/>
    </row>
    <row r="169" spans="1:45" x14ac:dyDescent="0.2">
      <c r="B169" s="1007"/>
      <c r="L169" s="1014"/>
      <c r="M169" s="1014"/>
    </row>
    <row r="170" spans="1:45" x14ac:dyDescent="0.2">
      <c r="A170" s="1007"/>
      <c r="B170" s="1007"/>
      <c r="L170" s="1014"/>
      <c r="M170" s="1014"/>
      <c r="N170" s="1007"/>
      <c r="O170" s="1007"/>
      <c r="P170" s="1007"/>
      <c r="Q170" s="1007"/>
      <c r="R170" s="1007"/>
      <c r="S170" s="1007"/>
      <c r="T170" s="1007"/>
      <c r="U170" s="1007"/>
      <c r="V170" s="1007"/>
      <c r="W170" s="1007"/>
      <c r="X170" s="1007"/>
      <c r="Y170" s="1007"/>
      <c r="Z170" s="1007"/>
      <c r="AA170" s="1007"/>
      <c r="AB170" s="1007"/>
      <c r="AC170" s="1007"/>
      <c r="AD170" s="1007"/>
      <c r="AE170" s="1007"/>
      <c r="AF170" s="1007"/>
      <c r="AG170" s="1007"/>
      <c r="AH170" s="1007"/>
      <c r="AI170" s="1007"/>
      <c r="AJ170" s="1007"/>
      <c r="AK170" s="1007"/>
      <c r="AL170" s="1007"/>
      <c r="AM170" s="1007"/>
      <c r="AN170" s="1007"/>
      <c r="AO170" s="1007"/>
      <c r="AP170" s="1007"/>
      <c r="AQ170" s="1007"/>
      <c r="AR170" s="1007"/>
      <c r="AS170" s="1007"/>
    </row>
    <row r="171" spans="1:45" x14ac:dyDescent="0.2">
      <c r="A171" s="1007"/>
      <c r="L171" s="1014"/>
      <c r="M171" s="1014"/>
      <c r="N171" s="1007"/>
      <c r="O171" s="1007"/>
      <c r="P171" s="1007"/>
      <c r="Q171" s="1007"/>
      <c r="R171" s="1007"/>
      <c r="S171" s="1007"/>
      <c r="T171" s="1007"/>
      <c r="U171" s="1007"/>
      <c r="V171" s="1007"/>
      <c r="W171" s="1007"/>
      <c r="X171" s="1007"/>
      <c r="Y171" s="1007"/>
      <c r="Z171" s="1007"/>
      <c r="AA171" s="1007"/>
      <c r="AB171" s="1007"/>
      <c r="AC171" s="1007"/>
      <c r="AD171" s="1007"/>
      <c r="AE171" s="1007"/>
      <c r="AF171" s="1007"/>
      <c r="AG171" s="1007"/>
      <c r="AH171" s="1007"/>
      <c r="AI171" s="1007"/>
      <c r="AJ171" s="1007"/>
      <c r="AK171" s="1007"/>
      <c r="AL171" s="1007"/>
      <c r="AM171" s="1007"/>
      <c r="AN171" s="1007"/>
      <c r="AO171" s="1007"/>
      <c r="AP171" s="1007"/>
      <c r="AQ171" s="1007"/>
      <c r="AR171" s="1007"/>
      <c r="AS171" s="1007"/>
    </row>
    <row r="172" spans="1:45" x14ac:dyDescent="0.2">
      <c r="A172" s="1007"/>
      <c r="L172" s="1014"/>
      <c r="M172" s="1014"/>
      <c r="N172" s="1007"/>
      <c r="O172" s="1007"/>
      <c r="P172" s="1007"/>
      <c r="Q172" s="1007"/>
      <c r="R172" s="1007"/>
      <c r="S172" s="1007"/>
      <c r="T172" s="1007"/>
      <c r="U172" s="1007"/>
      <c r="V172" s="1007"/>
      <c r="W172" s="1007"/>
      <c r="X172" s="1007"/>
      <c r="Y172" s="1007"/>
      <c r="Z172" s="1007"/>
      <c r="AA172" s="1007"/>
      <c r="AB172" s="1007"/>
      <c r="AC172" s="1007"/>
      <c r="AD172" s="1007"/>
      <c r="AE172" s="1007"/>
      <c r="AF172" s="1007"/>
      <c r="AG172" s="1007"/>
      <c r="AH172" s="1007"/>
      <c r="AI172" s="1007"/>
      <c r="AJ172" s="1007"/>
      <c r="AK172" s="1007"/>
      <c r="AL172" s="1007"/>
      <c r="AM172" s="1007"/>
      <c r="AN172" s="1007"/>
      <c r="AO172" s="1007"/>
      <c r="AP172" s="1007"/>
      <c r="AQ172" s="1007"/>
      <c r="AR172" s="1007"/>
      <c r="AS172" s="1007"/>
    </row>
    <row r="173" spans="1:45" x14ac:dyDescent="0.2">
      <c r="A173" s="1007"/>
      <c r="L173" s="1014"/>
      <c r="M173" s="1014"/>
      <c r="N173" s="1007"/>
      <c r="O173" s="1007"/>
      <c r="P173" s="1007"/>
      <c r="Q173" s="1007"/>
      <c r="R173" s="1007"/>
      <c r="S173" s="1007"/>
      <c r="T173" s="1007"/>
      <c r="U173" s="1007"/>
      <c r="V173" s="1007"/>
      <c r="W173" s="1007"/>
      <c r="X173" s="1007"/>
      <c r="Y173" s="1007"/>
      <c r="Z173" s="1007"/>
      <c r="AA173" s="1007"/>
      <c r="AB173" s="1007"/>
      <c r="AC173" s="1007"/>
      <c r="AD173" s="1007"/>
      <c r="AE173" s="1007"/>
      <c r="AF173" s="1007"/>
      <c r="AG173" s="1007"/>
      <c r="AH173" s="1007"/>
      <c r="AI173" s="1007"/>
      <c r="AJ173" s="1007"/>
      <c r="AK173" s="1007"/>
      <c r="AL173" s="1007"/>
      <c r="AM173" s="1007"/>
      <c r="AN173" s="1007"/>
      <c r="AO173" s="1007"/>
      <c r="AP173" s="1007"/>
      <c r="AQ173" s="1007"/>
      <c r="AR173" s="1007"/>
      <c r="AS173" s="1007"/>
    </row>
    <row r="174" spans="1:45" x14ac:dyDescent="0.2">
      <c r="A174" s="1007"/>
      <c r="L174" s="1014"/>
      <c r="M174" s="1014"/>
      <c r="N174" s="1007"/>
      <c r="O174" s="1007"/>
      <c r="P174" s="1007"/>
      <c r="Q174" s="1007"/>
      <c r="R174" s="1007"/>
      <c r="S174" s="1007"/>
      <c r="T174" s="1007"/>
      <c r="U174" s="1007"/>
      <c r="V174" s="1007"/>
      <c r="W174" s="1007"/>
      <c r="X174" s="1007"/>
      <c r="Y174" s="1007"/>
      <c r="Z174" s="1007"/>
      <c r="AA174" s="1007"/>
      <c r="AB174" s="1007"/>
      <c r="AC174" s="1007"/>
      <c r="AD174" s="1007"/>
      <c r="AE174" s="1007"/>
      <c r="AF174" s="1007"/>
      <c r="AG174" s="1007"/>
      <c r="AH174" s="1007"/>
      <c r="AI174" s="1007"/>
      <c r="AJ174" s="1007"/>
      <c r="AK174" s="1007"/>
      <c r="AL174" s="1007"/>
      <c r="AM174" s="1007"/>
      <c r="AN174" s="1007"/>
      <c r="AO174" s="1007"/>
      <c r="AP174" s="1007"/>
      <c r="AQ174" s="1007"/>
      <c r="AR174" s="1007"/>
      <c r="AS174" s="1007"/>
    </row>
    <row r="175" spans="1:45" x14ac:dyDescent="0.2">
      <c r="A175" s="1007"/>
      <c r="L175" s="1014"/>
      <c r="M175" s="1014"/>
      <c r="N175" s="1007"/>
      <c r="O175" s="1007"/>
      <c r="P175" s="1007"/>
      <c r="Q175" s="1007"/>
      <c r="R175" s="1007"/>
      <c r="S175" s="1007"/>
      <c r="T175" s="1007"/>
      <c r="U175" s="1007"/>
      <c r="V175" s="1007"/>
      <c r="W175" s="1007"/>
      <c r="X175" s="1007"/>
      <c r="Y175" s="1007"/>
      <c r="Z175" s="1007"/>
      <c r="AA175" s="1007"/>
      <c r="AB175" s="1007"/>
      <c r="AC175" s="1007"/>
      <c r="AD175" s="1007"/>
      <c r="AE175" s="1007"/>
      <c r="AF175" s="1007"/>
      <c r="AG175" s="1007"/>
      <c r="AH175" s="1007"/>
      <c r="AI175" s="1007"/>
      <c r="AJ175" s="1007"/>
      <c r="AK175" s="1007"/>
      <c r="AL175" s="1007"/>
      <c r="AM175" s="1007"/>
      <c r="AN175" s="1007"/>
      <c r="AO175" s="1007"/>
      <c r="AP175" s="1007"/>
      <c r="AQ175" s="1007"/>
      <c r="AR175" s="1007"/>
      <c r="AS175" s="1007"/>
    </row>
    <row r="176" spans="1:45" x14ac:dyDescent="0.2">
      <c r="A176" s="1007"/>
      <c r="L176" s="1014"/>
      <c r="M176" s="1014"/>
      <c r="N176" s="1007"/>
      <c r="O176" s="1007"/>
      <c r="P176" s="1007"/>
      <c r="Q176" s="1007"/>
      <c r="R176" s="1007"/>
      <c r="S176" s="1007"/>
      <c r="T176" s="1007"/>
      <c r="U176" s="1007"/>
      <c r="V176" s="1007"/>
      <c r="W176" s="1007"/>
      <c r="X176" s="1007"/>
      <c r="Y176" s="1007"/>
      <c r="Z176" s="1007"/>
      <c r="AA176" s="1007"/>
      <c r="AB176" s="1007"/>
      <c r="AC176" s="1007"/>
      <c r="AD176" s="1007"/>
      <c r="AE176" s="1007"/>
      <c r="AF176" s="1007"/>
      <c r="AG176" s="1007"/>
      <c r="AH176" s="1007"/>
      <c r="AI176" s="1007"/>
      <c r="AJ176" s="1007"/>
      <c r="AK176" s="1007"/>
      <c r="AL176" s="1007"/>
      <c r="AM176" s="1007"/>
      <c r="AN176" s="1007"/>
      <c r="AO176" s="1007"/>
      <c r="AP176" s="1007"/>
      <c r="AQ176" s="1007"/>
      <c r="AR176" s="1007"/>
      <c r="AS176" s="1007"/>
    </row>
    <row r="177" spans="1:45" x14ac:dyDescent="0.2">
      <c r="A177" s="1007"/>
      <c r="L177" s="1014"/>
      <c r="M177" s="1014"/>
      <c r="N177" s="1007"/>
      <c r="O177" s="1007"/>
      <c r="P177" s="1007"/>
      <c r="Q177" s="1007"/>
      <c r="R177" s="1007"/>
      <c r="S177" s="1007"/>
      <c r="T177" s="1007"/>
      <c r="U177" s="1007"/>
      <c r="V177" s="1007"/>
      <c r="W177" s="1007"/>
      <c r="X177" s="1007"/>
      <c r="Y177" s="1007"/>
      <c r="Z177" s="1007"/>
      <c r="AA177" s="1007"/>
      <c r="AB177" s="1007"/>
      <c r="AC177" s="1007"/>
      <c r="AD177" s="1007"/>
      <c r="AE177" s="1007"/>
      <c r="AF177" s="1007"/>
      <c r="AG177" s="1007"/>
      <c r="AH177" s="1007"/>
      <c r="AI177" s="1007"/>
      <c r="AJ177" s="1007"/>
      <c r="AK177" s="1007"/>
      <c r="AL177" s="1007"/>
      <c r="AM177" s="1007"/>
      <c r="AN177" s="1007"/>
      <c r="AO177" s="1007"/>
      <c r="AP177" s="1007"/>
      <c r="AQ177" s="1007"/>
      <c r="AR177" s="1007"/>
      <c r="AS177" s="1007"/>
    </row>
    <row r="178" spans="1:45" x14ac:dyDescent="0.2">
      <c r="A178" s="1007"/>
      <c r="L178" s="1014"/>
      <c r="M178" s="1014"/>
      <c r="N178" s="1007"/>
      <c r="O178" s="1007"/>
      <c r="P178" s="1007"/>
      <c r="Q178" s="1007"/>
      <c r="R178" s="1007"/>
      <c r="S178" s="1007"/>
      <c r="T178" s="1007"/>
      <c r="U178" s="1007"/>
      <c r="V178" s="1007"/>
      <c r="W178" s="1007"/>
      <c r="X178" s="1007"/>
      <c r="Y178" s="1007"/>
      <c r="Z178" s="1007"/>
      <c r="AA178" s="1007"/>
      <c r="AB178" s="1007"/>
      <c r="AC178" s="1007"/>
      <c r="AD178" s="1007"/>
      <c r="AE178" s="1007"/>
      <c r="AF178" s="1007"/>
      <c r="AG178" s="1007"/>
      <c r="AH178" s="1007"/>
      <c r="AI178" s="1007"/>
      <c r="AJ178" s="1007"/>
      <c r="AK178" s="1007"/>
      <c r="AL178" s="1007"/>
      <c r="AM178" s="1007"/>
      <c r="AN178" s="1007"/>
      <c r="AO178" s="1007"/>
      <c r="AP178" s="1007"/>
      <c r="AQ178" s="1007"/>
      <c r="AR178" s="1007"/>
      <c r="AS178" s="1007"/>
    </row>
    <row r="179" spans="1:45" x14ac:dyDescent="0.2">
      <c r="A179" s="1007"/>
      <c r="L179" s="1014"/>
      <c r="M179" s="1014"/>
      <c r="N179" s="1007"/>
      <c r="O179" s="1007"/>
      <c r="P179" s="1007"/>
      <c r="Q179" s="1007"/>
      <c r="R179" s="1007"/>
      <c r="S179" s="1007"/>
      <c r="T179" s="1007"/>
      <c r="U179" s="1007"/>
      <c r="V179" s="1007"/>
      <c r="W179" s="1007"/>
      <c r="X179" s="1007"/>
      <c r="Y179" s="1007"/>
      <c r="Z179" s="1007"/>
      <c r="AA179" s="1007"/>
      <c r="AB179" s="1007"/>
      <c r="AC179" s="1007"/>
      <c r="AD179" s="1007"/>
      <c r="AE179" s="1007"/>
      <c r="AF179" s="1007"/>
      <c r="AG179" s="1007"/>
      <c r="AH179" s="1007"/>
      <c r="AI179" s="1007"/>
      <c r="AJ179" s="1007"/>
      <c r="AK179" s="1007"/>
      <c r="AL179" s="1007"/>
      <c r="AM179" s="1007"/>
      <c r="AN179" s="1007"/>
      <c r="AO179" s="1007"/>
      <c r="AP179" s="1007"/>
      <c r="AQ179" s="1007"/>
      <c r="AR179" s="1007"/>
      <c r="AS179" s="1007"/>
    </row>
    <row r="180" spans="1:45" x14ac:dyDescent="0.2">
      <c r="A180" s="1007"/>
      <c r="L180" s="1014"/>
      <c r="M180" s="1014"/>
      <c r="N180" s="1007"/>
      <c r="O180" s="1007"/>
      <c r="P180" s="1007"/>
      <c r="Q180" s="1007"/>
      <c r="R180" s="1007"/>
      <c r="S180" s="1007"/>
      <c r="T180" s="1007"/>
      <c r="U180" s="1007"/>
      <c r="V180" s="1007"/>
      <c r="W180" s="1007"/>
      <c r="X180" s="1007"/>
      <c r="Y180" s="1007"/>
      <c r="Z180" s="1007"/>
      <c r="AA180" s="1007"/>
      <c r="AB180" s="1007"/>
      <c r="AC180" s="1007"/>
      <c r="AD180" s="1007"/>
      <c r="AE180" s="1007"/>
      <c r="AF180" s="1007"/>
      <c r="AG180" s="1007"/>
      <c r="AH180" s="1007"/>
      <c r="AI180" s="1007"/>
      <c r="AJ180" s="1007"/>
      <c r="AK180" s="1007"/>
      <c r="AL180" s="1007"/>
      <c r="AM180" s="1007"/>
      <c r="AN180" s="1007"/>
      <c r="AO180" s="1007"/>
      <c r="AP180" s="1007"/>
      <c r="AQ180" s="1007"/>
      <c r="AR180" s="1007"/>
      <c r="AS180" s="1007"/>
    </row>
    <row r="181" spans="1:45" x14ac:dyDescent="0.2">
      <c r="A181" s="1007"/>
      <c r="L181" s="1014"/>
      <c r="M181" s="1014"/>
      <c r="N181" s="1007"/>
      <c r="O181" s="1007"/>
      <c r="P181" s="1007"/>
      <c r="Q181" s="1007"/>
      <c r="R181" s="1007"/>
      <c r="S181" s="1007"/>
      <c r="T181" s="1007"/>
      <c r="U181" s="1007"/>
      <c r="V181" s="1007"/>
      <c r="W181" s="1007"/>
      <c r="X181" s="1007"/>
      <c r="Y181" s="1007"/>
      <c r="Z181" s="1007"/>
      <c r="AA181" s="1007"/>
      <c r="AB181" s="1007"/>
      <c r="AC181" s="1007"/>
      <c r="AD181" s="1007"/>
      <c r="AE181" s="1007"/>
      <c r="AF181" s="1007"/>
      <c r="AG181" s="1007"/>
      <c r="AH181" s="1007"/>
      <c r="AI181" s="1007"/>
      <c r="AJ181" s="1007"/>
      <c r="AK181" s="1007"/>
      <c r="AL181" s="1007"/>
      <c r="AM181" s="1007"/>
      <c r="AN181" s="1007"/>
      <c r="AO181" s="1007"/>
      <c r="AP181" s="1007"/>
      <c r="AQ181" s="1007"/>
      <c r="AR181" s="1007"/>
      <c r="AS181" s="1007"/>
    </row>
    <row r="182" spans="1:45" x14ac:dyDescent="0.2">
      <c r="A182" s="1007"/>
      <c r="L182" s="1014"/>
      <c r="M182" s="1014"/>
      <c r="N182" s="1007"/>
      <c r="O182" s="1007"/>
      <c r="P182" s="1007"/>
      <c r="Q182" s="1007"/>
      <c r="R182" s="1007"/>
      <c r="S182" s="1007"/>
      <c r="T182" s="1007"/>
      <c r="U182" s="1007"/>
      <c r="V182" s="1007"/>
      <c r="W182" s="1007"/>
      <c r="X182" s="1007"/>
      <c r="Y182" s="1007"/>
      <c r="Z182" s="1007"/>
      <c r="AA182" s="1007"/>
      <c r="AB182" s="1007"/>
      <c r="AC182" s="1007"/>
      <c r="AD182" s="1007"/>
      <c r="AE182" s="1007"/>
      <c r="AF182" s="1007"/>
      <c r="AG182" s="1007"/>
      <c r="AH182" s="1007"/>
      <c r="AI182" s="1007"/>
      <c r="AJ182" s="1007"/>
      <c r="AK182" s="1007"/>
      <c r="AL182" s="1007"/>
      <c r="AM182" s="1007"/>
      <c r="AN182" s="1007"/>
      <c r="AO182" s="1007"/>
      <c r="AP182" s="1007"/>
      <c r="AQ182" s="1007"/>
      <c r="AR182" s="1007"/>
      <c r="AS182" s="1007"/>
    </row>
    <row r="183" spans="1:45" x14ac:dyDescent="0.2">
      <c r="A183" s="1007"/>
      <c r="L183" s="1014"/>
      <c r="M183" s="1014"/>
      <c r="N183" s="1007"/>
      <c r="O183" s="1007"/>
      <c r="P183" s="1007"/>
      <c r="Q183" s="1007"/>
      <c r="R183" s="1007"/>
      <c r="S183" s="1007"/>
      <c r="T183" s="1007"/>
      <c r="U183" s="1007"/>
      <c r="V183" s="1007"/>
      <c r="W183" s="1007"/>
      <c r="X183" s="1007"/>
      <c r="Y183" s="1007"/>
      <c r="Z183" s="1007"/>
      <c r="AA183" s="1007"/>
      <c r="AB183" s="1007"/>
      <c r="AC183" s="1007"/>
      <c r="AD183" s="1007"/>
      <c r="AE183" s="1007"/>
      <c r="AF183" s="1007"/>
      <c r="AG183" s="1007"/>
      <c r="AH183" s="1007"/>
      <c r="AI183" s="1007"/>
      <c r="AJ183" s="1007"/>
      <c r="AK183" s="1007"/>
      <c r="AL183" s="1007"/>
      <c r="AM183" s="1007"/>
      <c r="AN183" s="1007"/>
      <c r="AO183" s="1007"/>
      <c r="AP183" s="1007"/>
      <c r="AQ183" s="1007"/>
      <c r="AR183" s="1007"/>
      <c r="AS183" s="1007"/>
    </row>
    <row r="184" spans="1:45" x14ac:dyDescent="0.2">
      <c r="A184" s="1007"/>
      <c r="L184" s="1014"/>
      <c r="M184" s="1014"/>
      <c r="N184" s="1007"/>
      <c r="O184" s="1007"/>
      <c r="P184" s="1007"/>
      <c r="Q184" s="1007"/>
      <c r="R184" s="1007"/>
      <c r="S184" s="1007"/>
      <c r="T184" s="1007"/>
      <c r="U184" s="1007"/>
      <c r="V184" s="1007"/>
      <c r="W184" s="1007"/>
      <c r="X184" s="1007"/>
      <c r="Y184" s="1007"/>
      <c r="Z184" s="1007"/>
      <c r="AA184" s="1007"/>
      <c r="AB184" s="1007"/>
      <c r="AC184" s="1007"/>
      <c r="AD184" s="1007"/>
      <c r="AE184" s="1007"/>
      <c r="AF184" s="1007"/>
      <c r="AG184" s="1007"/>
      <c r="AH184" s="1007"/>
      <c r="AI184" s="1007"/>
      <c r="AJ184" s="1007"/>
      <c r="AK184" s="1007"/>
      <c r="AL184" s="1007"/>
      <c r="AM184" s="1007"/>
      <c r="AN184" s="1007"/>
      <c r="AO184" s="1007"/>
      <c r="AP184" s="1007"/>
      <c r="AQ184" s="1007"/>
      <c r="AR184" s="1007"/>
      <c r="AS184" s="1007"/>
    </row>
    <row r="185" spans="1:45" x14ac:dyDescent="0.2">
      <c r="A185" s="1007"/>
      <c r="L185" s="1014"/>
      <c r="M185" s="1014"/>
      <c r="N185" s="1007"/>
      <c r="O185" s="1007"/>
      <c r="P185" s="1007"/>
      <c r="Q185" s="1007"/>
      <c r="R185" s="1007"/>
      <c r="S185" s="1007"/>
      <c r="T185" s="1007"/>
      <c r="U185" s="1007"/>
      <c r="V185" s="1007"/>
      <c r="W185" s="1007"/>
      <c r="X185" s="1007"/>
      <c r="Y185" s="1007"/>
      <c r="Z185" s="1007"/>
      <c r="AA185" s="1007"/>
      <c r="AB185" s="1007"/>
      <c r="AC185" s="1007"/>
      <c r="AD185" s="1007"/>
      <c r="AE185" s="1007"/>
      <c r="AF185" s="1007"/>
      <c r="AG185" s="1007"/>
      <c r="AH185" s="1007"/>
      <c r="AI185" s="1007"/>
      <c r="AJ185" s="1007"/>
      <c r="AK185" s="1007"/>
      <c r="AL185" s="1007"/>
      <c r="AM185" s="1007"/>
      <c r="AN185" s="1007"/>
      <c r="AO185" s="1007"/>
      <c r="AP185" s="1007"/>
      <c r="AQ185" s="1007"/>
      <c r="AR185" s="1007"/>
      <c r="AS185" s="1007"/>
    </row>
    <row r="186" spans="1:45" x14ac:dyDescent="0.2">
      <c r="A186" s="1007"/>
      <c r="B186" s="1007"/>
      <c r="D186" s="1007"/>
      <c r="E186" s="1007"/>
      <c r="K186" s="1007"/>
      <c r="L186" s="1014"/>
      <c r="M186" s="1014"/>
      <c r="N186" s="1007"/>
      <c r="O186" s="1007"/>
      <c r="P186" s="1007"/>
      <c r="Q186" s="1007"/>
      <c r="R186" s="1007"/>
      <c r="S186" s="1007"/>
      <c r="T186" s="1007"/>
      <c r="U186" s="1007"/>
      <c r="V186" s="1007"/>
      <c r="W186" s="1007"/>
      <c r="X186" s="1007"/>
      <c r="Y186" s="1007"/>
      <c r="Z186" s="1007"/>
      <c r="AA186" s="1007"/>
      <c r="AB186" s="1007"/>
      <c r="AC186" s="1007"/>
      <c r="AD186" s="1007"/>
      <c r="AE186" s="1007"/>
      <c r="AF186" s="1007"/>
      <c r="AG186" s="1007"/>
      <c r="AH186" s="1007"/>
      <c r="AI186" s="1007"/>
      <c r="AJ186" s="1007"/>
      <c r="AK186" s="1007"/>
      <c r="AL186" s="1007"/>
      <c r="AM186" s="1007"/>
      <c r="AN186" s="1007"/>
      <c r="AO186" s="1007"/>
      <c r="AP186" s="1007"/>
      <c r="AQ186" s="1007"/>
      <c r="AR186" s="1007"/>
      <c r="AS186" s="1007"/>
    </row>
    <row r="187" spans="1:45" x14ac:dyDescent="0.2">
      <c r="A187" s="1007"/>
      <c r="B187" s="1007"/>
      <c r="D187" s="1007"/>
      <c r="E187" s="1007"/>
      <c r="K187" s="1007"/>
      <c r="L187" s="1014"/>
      <c r="M187" s="1014"/>
      <c r="N187" s="1007"/>
      <c r="O187" s="1007"/>
      <c r="P187" s="1007"/>
      <c r="Q187" s="1007"/>
      <c r="R187" s="1007"/>
      <c r="S187" s="1007"/>
      <c r="T187" s="1007"/>
      <c r="U187" s="1007"/>
      <c r="V187" s="1007"/>
      <c r="W187" s="1007"/>
      <c r="X187" s="1007"/>
      <c r="Y187" s="1007"/>
      <c r="Z187" s="1007"/>
      <c r="AA187" s="1007"/>
      <c r="AB187" s="1007"/>
      <c r="AC187" s="1007"/>
      <c r="AD187" s="1007"/>
      <c r="AE187" s="1007"/>
      <c r="AF187" s="1007"/>
      <c r="AG187" s="1007"/>
      <c r="AH187" s="1007"/>
      <c r="AI187" s="1007"/>
      <c r="AJ187" s="1007"/>
      <c r="AK187" s="1007"/>
      <c r="AL187" s="1007"/>
      <c r="AM187" s="1007"/>
      <c r="AN187" s="1007"/>
      <c r="AO187" s="1007"/>
      <c r="AP187" s="1007"/>
      <c r="AQ187" s="1007"/>
      <c r="AR187" s="1007"/>
      <c r="AS187" s="1007"/>
    </row>
    <row r="188" spans="1:45" x14ac:dyDescent="0.2">
      <c r="A188" s="1007"/>
      <c r="B188" s="1007"/>
      <c r="D188" s="1007"/>
      <c r="E188" s="1007"/>
      <c r="K188" s="1007"/>
      <c r="L188" s="1014"/>
      <c r="M188" s="1014"/>
      <c r="N188" s="1007"/>
      <c r="O188" s="1007"/>
      <c r="P188" s="1007"/>
      <c r="Q188" s="1007"/>
      <c r="R188" s="1007"/>
      <c r="S188" s="1007"/>
      <c r="T188" s="1007"/>
      <c r="U188" s="1007"/>
      <c r="V188" s="1007"/>
      <c r="W188" s="1007"/>
      <c r="X188" s="1007"/>
      <c r="Y188" s="1007"/>
      <c r="Z188" s="1007"/>
      <c r="AA188" s="1007"/>
      <c r="AB188" s="1007"/>
      <c r="AC188" s="1007"/>
      <c r="AD188" s="1007"/>
      <c r="AE188" s="1007"/>
      <c r="AF188" s="1007"/>
      <c r="AG188" s="1007"/>
      <c r="AH188" s="1007"/>
      <c r="AI188" s="1007"/>
      <c r="AJ188" s="1007"/>
      <c r="AK188" s="1007"/>
      <c r="AL188" s="1007"/>
      <c r="AM188" s="1007"/>
      <c r="AN188" s="1007"/>
      <c r="AO188" s="1007"/>
      <c r="AP188" s="1007"/>
      <c r="AQ188" s="1007"/>
      <c r="AR188" s="1007"/>
      <c r="AS188" s="1007"/>
    </row>
    <row r="189" spans="1:45" x14ac:dyDescent="0.2">
      <c r="A189" s="1007"/>
      <c r="B189" s="1007"/>
      <c r="D189" s="1007"/>
      <c r="E189" s="1007"/>
      <c r="K189" s="1007"/>
      <c r="L189" s="1014"/>
      <c r="M189" s="1014"/>
      <c r="N189" s="1007"/>
      <c r="O189" s="1007"/>
      <c r="P189" s="1007"/>
      <c r="Q189" s="1007"/>
      <c r="R189" s="1007"/>
      <c r="S189" s="1007"/>
      <c r="T189" s="1007"/>
      <c r="U189" s="1007"/>
      <c r="V189" s="1007"/>
      <c r="W189" s="1007"/>
      <c r="X189" s="1007"/>
      <c r="Y189" s="1007"/>
      <c r="Z189" s="1007"/>
      <c r="AA189" s="1007"/>
      <c r="AB189" s="1007"/>
      <c r="AC189" s="1007"/>
      <c r="AD189" s="1007"/>
      <c r="AE189" s="1007"/>
      <c r="AF189" s="1007"/>
      <c r="AG189" s="1007"/>
      <c r="AH189" s="1007"/>
      <c r="AI189" s="1007"/>
      <c r="AJ189" s="1007"/>
      <c r="AK189" s="1007"/>
      <c r="AL189" s="1007"/>
      <c r="AM189" s="1007"/>
      <c r="AN189" s="1007"/>
      <c r="AO189" s="1007"/>
      <c r="AP189" s="1007"/>
      <c r="AQ189" s="1007"/>
      <c r="AR189" s="1007"/>
      <c r="AS189" s="1007"/>
    </row>
    <row r="190" spans="1:45" x14ac:dyDescent="0.2">
      <c r="A190" s="1007"/>
      <c r="B190" s="1007"/>
      <c r="D190" s="1007"/>
      <c r="E190" s="1007"/>
      <c r="K190" s="1007"/>
      <c r="L190" s="1014"/>
      <c r="M190" s="1014"/>
      <c r="N190" s="1007"/>
      <c r="O190" s="1007"/>
      <c r="P190" s="1007"/>
      <c r="Q190" s="1007"/>
      <c r="R190" s="1007"/>
      <c r="S190" s="1007"/>
      <c r="T190" s="1007"/>
      <c r="U190" s="1007"/>
      <c r="V190" s="1007"/>
      <c r="W190" s="1007"/>
      <c r="X190" s="1007"/>
      <c r="Y190" s="1007"/>
      <c r="Z190" s="1007"/>
      <c r="AA190" s="1007"/>
      <c r="AB190" s="1007"/>
      <c r="AC190" s="1007"/>
      <c r="AD190" s="1007"/>
      <c r="AE190" s="1007"/>
      <c r="AF190" s="1007"/>
      <c r="AG190" s="1007"/>
      <c r="AH190" s="1007"/>
      <c r="AI190" s="1007"/>
      <c r="AJ190" s="1007"/>
      <c r="AK190" s="1007"/>
      <c r="AL190" s="1007"/>
      <c r="AM190" s="1007"/>
      <c r="AN190" s="1007"/>
      <c r="AO190" s="1007"/>
      <c r="AP190" s="1007"/>
      <c r="AQ190" s="1007"/>
      <c r="AR190" s="1007"/>
      <c r="AS190" s="1007"/>
    </row>
    <row r="191" spans="1:45" x14ac:dyDescent="0.2">
      <c r="A191" s="1007"/>
      <c r="B191" s="1007"/>
      <c r="D191" s="1007"/>
      <c r="E191" s="1007"/>
      <c r="K191" s="1007"/>
      <c r="L191" s="1014"/>
      <c r="M191" s="1014"/>
      <c r="N191" s="1007"/>
      <c r="O191" s="1007"/>
      <c r="P191" s="1007"/>
      <c r="Q191" s="1007"/>
      <c r="R191" s="1007"/>
      <c r="S191" s="1007"/>
      <c r="T191" s="1007"/>
      <c r="U191" s="1007"/>
      <c r="V191" s="1007"/>
      <c r="W191" s="1007"/>
      <c r="X191" s="1007"/>
      <c r="Y191" s="1007"/>
      <c r="Z191" s="1007"/>
      <c r="AA191" s="1007"/>
      <c r="AB191" s="1007"/>
      <c r="AC191" s="1007"/>
      <c r="AD191" s="1007"/>
      <c r="AE191" s="1007"/>
      <c r="AF191" s="1007"/>
      <c r="AG191" s="1007"/>
      <c r="AH191" s="1007"/>
      <c r="AI191" s="1007"/>
      <c r="AJ191" s="1007"/>
      <c r="AK191" s="1007"/>
      <c r="AL191" s="1007"/>
      <c r="AM191" s="1007"/>
      <c r="AN191" s="1007"/>
      <c r="AO191" s="1007"/>
      <c r="AP191" s="1007"/>
      <c r="AQ191" s="1007"/>
      <c r="AR191" s="1007"/>
      <c r="AS191" s="1007"/>
    </row>
    <row r="192" spans="1:45" x14ac:dyDescent="0.2">
      <c r="A192" s="1007"/>
      <c r="B192" s="1007"/>
      <c r="D192" s="1007"/>
      <c r="E192" s="1007"/>
      <c r="K192" s="1007"/>
      <c r="L192" s="1014"/>
      <c r="M192" s="1014"/>
      <c r="N192" s="1007"/>
      <c r="O192" s="1007"/>
      <c r="P192" s="1007"/>
      <c r="Q192" s="1007"/>
      <c r="R192" s="1007"/>
      <c r="S192" s="1007"/>
      <c r="T192" s="1007"/>
      <c r="U192" s="1007"/>
      <c r="V192" s="1007"/>
      <c r="W192" s="1007"/>
      <c r="X192" s="1007"/>
      <c r="Y192" s="1007"/>
      <c r="Z192" s="1007"/>
      <c r="AA192" s="1007"/>
      <c r="AB192" s="1007"/>
      <c r="AC192" s="1007"/>
      <c r="AD192" s="1007"/>
      <c r="AE192" s="1007"/>
      <c r="AF192" s="1007"/>
      <c r="AG192" s="1007"/>
      <c r="AH192" s="1007"/>
      <c r="AI192" s="1007"/>
      <c r="AJ192" s="1007"/>
      <c r="AK192" s="1007"/>
      <c r="AL192" s="1007"/>
      <c r="AM192" s="1007"/>
      <c r="AN192" s="1007"/>
      <c r="AO192" s="1007"/>
      <c r="AP192" s="1007"/>
      <c r="AQ192" s="1007"/>
      <c r="AR192" s="1007"/>
      <c r="AS192" s="1007"/>
    </row>
    <row r="193" spans="1:45" x14ac:dyDescent="0.2">
      <c r="A193" s="1007"/>
      <c r="B193" s="1007"/>
      <c r="D193" s="1007"/>
      <c r="E193" s="1007"/>
      <c r="K193" s="1007"/>
      <c r="L193" s="1014"/>
      <c r="M193" s="1014"/>
      <c r="N193" s="1007"/>
      <c r="O193" s="1007"/>
      <c r="P193" s="1007"/>
      <c r="Q193" s="1007"/>
      <c r="R193" s="1007"/>
      <c r="S193" s="1007"/>
      <c r="T193" s="1007"/>
      <c r="U193" s="1007"/>
      <c r="V193" s="1007"/>
      <c r="W193" s="1007"/>
      <c r="X193" s="1007"/>
      <c r="Y193" s="1007"/>
      <c r="Z193" s="1007"/>
      <c r="AA193" s="1007"/>
      <c r="AB193" s="1007"/>
      <c r="AC193" s="1007"/>
      <c r="AD193" s="1007"/>
      <c r="AE193" s="1007"/>
      <c r="AF193" s="1007"/>
      <c r="AG193" s="1007"/>
      <c r="AH193" s="1007"/>
      <c r="AI193" s="1007"/>
      <c r="AJ193" s="1007"/>
      <c r="AK193" s="1007"/>
      <c r="AL193" s="1007"/>
      <c r="AM193" s="1007"/>
      <c r="AN193" s="1007"/>
      <c r="AO193" s="1007"/>
      <c r="AP193" s="1007"/>
      <c r="AQ193" s="1007"/>
      <c r="AR193" s="1007"/>
      <c r="AS193" s="1007"/>
    </row>
    <row r="194" spans="1:45" x14ac:dyDescent="0.2">
      <c r="A194" s="1007"/>
      <c r="B194" s="1007"/>
      <c r="D194" s="1007"/>
      <c r="E194" s="1007"/>
      <c r="K194" s="1007"/>
      <c r="L194" s="1014"/>
      <c r="M194" s="1014"/>
      <c r="N194" s="1007"/>
      <c r="O194" s="1007"/>
      <c r="P194" s="1007"/>
      <c r="Q194" s="1007"/>
      <c r="R194" s="1007"/>
      <c r="S194" s="1007"/>
      <c r="T194" s="1007"/>
      <c r="U194" s="1007"/>
      <c r="V194" s="1007"/>
      <c r="W194" s="1007"/>
      <c r="X194" s="1007"/>
      <c r="Y194" s="1007"/>
      <c r="Z194" s="1007"/>
      <c r="AA194" s="1007"/>
      <c r="AB194" s="1007"/>
      <c r="AC194" s="1007"/>
      <c r="AD194" s="1007"/>
      <c r="AE194" s="1007"/>
      <c r="AF194" s="1007"/>
      <c r="AG194" s="1007"/>
      <c r="AH194" s="1007"/>
      <c r="AI194" s="1007"/>
      <c r="AJ194" s="1007"/>
      <c r="AK194" s="1007"/>
      <c r="AL194" s="1007"/>
      <c r="AM194" s="1007"/>
      <c r="AN194" s="1007"/>
      <c r="AO194" s="1007"/>
      <c r="AP194" s="1007"/>
      <c r="AQ194" s="1007"/>
      <c r="AR194" s="1007"/>
      <c r="AS194" s="1007"/>
    </row>
    <row r="195" spans="1:45" x14ac:dyDescent="0.2">
      <c r="A195" s="1007"/>
      <c r="B195" s="1007"/>
      <c r="D195" s="1007"/>
      <c r="E195" s="1007"/>
      <c r="K195" s="1007"/>
      <c r="L195" s="1014"/>
      <c r="M195" s="1014"/>
      <c r="N195" s="1007"/>
      <c r="O195" s="1007"/>
      <c r="P195" s="1007"/>
      <c r="Q195" s="1007"/>
      <c r="R195" s="1007"/>
      <c r="S195" s="1007"/>
      <c r="T195" s="1007"/>
      <c r="U195" s="1007"/>
      <c r="V195" s="1007"/>
      <c r="W195" s="1007"/>
      <c r="X195" s="1007"/>
      <c r="Y195" s="1007"/>
      <c r="Z195" s="1007"/>
      <c r="AA195" s="1007"/>
      <c r="AB195" s="1007"/>
      <c r="AC195" s="1007"/>
      <c r="AD195" s="1007"/>
      <c r="AE195" s="1007"/>
      <c r="AF195" s="1007"/>
      <c r="AG195" s="1007"/>
      <c r="AH195" s="1007"/>
      <c r="AI195" s="1007"/>
      <c r="AJ195" s="1007"/>
      <c r="AK195" s="1007"/>
      <c r="AL195" s="1007"/>
      <c r="AM195" s="1007"/>
      <c r="AN195" s="1007"/>
      <c r="AO195" s="1007"/>
      <c r="AP195" s="1007"/>
      <c r="AQ195" s="1007"/>
      <c r="AR195" s="1007"/>
      <c r="AS195" s="1007"/>
    </row>
    <row r="196" spans="1:45" x14ac:dyDescent="0.2">
      <c r="A196" s="1007"/>
      <c r="B196" s="1007"/>
      <c r="D196" s="1007"/>
      <c r="E196" s="1007"/>
      <c r="K196" s="1007"/>
      <c r="L196" s="1014"/>
      <c r="M196" s="1014"/>
      <c r="N196" s="1007"/>
      <c r="O196" s="1007"/>
      <c r="P196" s="1007"/>
      <c r="Q196" s="1007"/>
      <c r="R196" s="1007"/>
      <c r="S196" s="1007"/>
      <c r="T196" s="1007"/>
      <c r="U196" s="1007"/>
      <c r="V196" s="1007"/>
      <c r="W196" s="1007"/>
      <c r="X196" s="1007"/>
      <c r="Y196" s="1007"/>
      <c r="Z196" s="1007"/>
      <c r="AA196" s="1007"/>
      <c r="AB196" s="1007"/>
      <c r="AC196" s="1007"/>
      <c r="AD196" s="1007"/>
      <c r="AE196" s="1007"/>
      <c r="AF196" s="1007"/>
      <c r="AG196" s="1007"/>
      <c r="AH196" s="1007"/>
      <c r="AI196" s="1007"/>
      <c r="AJ196" s="1007"/>
      <c r="AK196" s="1007"/>
      <c r="AL196" s="1007"/>
      <c r="AM196" s="1007"/>
      <c r="AN196" s="1007"/>
      <c r="AO196" s="1007"/>
      <c r="AP196" s="1007"/>
      <c r="AQ196" s="1007"/>
      <c r="AR196" s="1007"/>
      <c r="AS196" s="1007"/>
    </row>
    <row r="197" spans="1:45" x14ac:dyDescent="0.2">
      <c r="A197" s="1007"/>
      <c r="B197" s="1007"/>
      <c r="D197" s="1007"/>
      <c r="E197" s="1007"/>
      <c r="K197" s="1007"/>
      <c r="L197" s="1014"/>
      <c r="M197" s="1014"/>
      <c r="N197" s="1007"/>
      <c r="O197" s="1007"/>
      <c r="P197" s="1007"/>
      <c r="Q197" s="1007"/>
      <c r="R197" s="1007"/>
      <c r="S197" s="1007"/>
      <c r="T197" s="1007"/>
      <c r="U197" s="1007"/>
      <c r="V197" s="1007"/>
      <c r="W197" s="1007"/>
      <c r="X197" s="1007"/>
      <c r="Y197" s="1007"/>
      <c r="Z197" s="1007"/>
      <c r="AA197" s="1007"/>
      <c r="AB197" s="1007"/>
      <c r="AC197" s="1007"/>
      <c r="AD197" s="1007"/>
      <c r="AE197" s="1007"/>
      <c r="AF197" s="1007"/>
      <c r="AG197" s="1007"/>
      <c r="AH197" s="1007"/>
      <c r="AI197" s="1007"/>
      <c r="AJ197" s="1007"/>
      <c r="AK197" s="1007"/>
      <c r="AL197" s="1007"/>
      <c r="AM197" s="1007"/>
      <c r="AN197" s="1007"/>
      <c r="AO197" s="1007"/>
      <c r="AP197" s="1007"/>
      <c r="AQ197" s="1007"/>
      <c r="AR197" s="1007"/>
      <c r="AS197" s="1007"/>
    </row>
    <row r="198" spans="1:45" x14ac:dyDescent="0.2">
      <c r="A198" s="1007"/>
      <c r="B198" s="1007"/>
      <c r="D198" s="1007"/>
      <c r="E198" s="1007"/>
      <c r="K198" s="1007"/>
      <c r="L198" s="1014"/>
      <c r="M198" s="1014"/>
      <c r="N198" s="1007"/>
      <c r="O198" s="1007"/>
      <c r="P198" s="1007"/>
      <c r="Q198" s="1007"/>
      <c r="R198" s="1007"/>
      <c r="S198" s="1007"/>
      <c r="T198" s="1007"/>
      <c r="U198" s="1007"/>
      <c r="V198" s="1007"/>
      <c r="W198" s="1007"/>
      <c r="X198" s="1007"/>
      <c r="Y198" s="1007"/>
      <c r="Z198" s="1007"/>
      <c r="AA198" s="1007"/>
      <c r="AB198" s="1007"/>
      <c r="AC198" s="1007"/>
      <c r="AD198" s="1007"/>
      <c r="AE198" s="1007"/>
      <c r="AF198" s="1007"/>
      <c r="AG198" s="1007"/>
      <c r="AH198" s="1007"/>
      <c r="AI198" s="1007"/>
      <c r="AJ198" s="1007"/>
      <c r="AK198" s="1007"/>
      <c r="AL198" s="1007"/>
      <c r="AM198" s="1007"/>
      <c r="AN198" s="1007"/>
      <c r="AO198" s="1007"/>
      <c r="AP198" s="1007"/>
      <c r="AQ198" s="1007"/>
      <c r="AR198" s="1007"/>
      <c r="AS198" s="1007"/>
    </row>
    <row r="199" spans="1:45" x14ac:dyDescent="0.2">
      <c r="A199" s="1007"/>
      <c r="B199" s="1007"/>
      <c r="D199" s="1007"/>
      <c r="E199" s="1007"/>
      <c r="K199" s="1007"/>
      <c r="L199" s="1014"/>
      <c r="M199" s="1014"/>
      <c r="N199" s="1007"/>
      <c r="O199" s="1007"/>
      <c r="P199" s="1007"/>
      <c r="Q199" s="1007"/>
      <c r="R199" s="1007"/>
      <c r="S199" s="1007"/>
      <c r="T199" s="1007"/>
      <c r="U199" s="1007"/>
      <c r="V199" s="1007"/>
      <c r="W199" s="1007"/>
      <c r="X199" s="1007"/>
      <c r="Y199" s="1007"/>
      <c r="Z199" s="1007"/>
      <c r="AA199" s="1007"/>
      <c r="AB199" s="1007"/>
      <c r="AC199" s="1007"/>
      <c r="AD199" s="1007"/>
      <c r="AE199" s="1007"/>
      <c r="AF199" s="1007"/>
      <c r="AG199" s="1007"/>
      <c r="AH199" s="1007"/>
      <c r="AI199" s="1007"/>
      <c r="AJ199" s="1007"/>
      <c r="AK199" s="1007"/>
      <c r="AL199" s="1007"/>
      <c r="AM199" s="1007"/>
      <c r="AN199" s="1007"/>
      <c r="AO199" s="1007"/>
      <c r="AP199" s="1007"/>
      <c r="AQ199" s="1007"/>
      <c r="AR199" s="1007"/>
      <c r="AS199" s="1007"/>
    </row>
    <row r="200" spans="1:45" x14ac:dyDescent="0.2">
      <c r="A200" s="1007"/>
      <c r="B200" s="1007"/>
      <c r="D200" s="1007"/>
      <c r="E200" s="1007"/>
      <c r="K200" s="1007"/>
      <c r="L200" s="1014"/>
      <c r="M200" s="1014"/>
      <c r="N200" s="1007"/>
      <c r="O200" s="1007"/>
      <c r="P200" s="1007"/>
      <c r="Q200" s="1007"/>
      <c r="R200" s="1007"/>
      <c r="S200" s="1007"/>
      <c r="T200" s="1007"/>
      <c r="U200" s="1007"/>
      <c r="V200" s="1007"/>
      <c r="W200" s="1007"/>
      <c r="X200" s="1007"/>
      <c r="Y200" s="1007"/>
      <c r="Z200" s="1007"/>
      <c r="AA200" s="1007"/>
      <c r="AB200" s="1007"/>
      <c r="AC200" s="1007"/>
      <c r="AD200" s="1007"/>
      <c r="AE200" s="1007"/>
      <c r="AF200" s="1007"/>
      <c r="AG200" s="1007"/>
      <c r="AH200" s="1007"/>
      <c r="AI200" s="1007"/>
      <c r="AJ200" s="1007"/>
      <c r="AK200" s="1007"/>
      <c r="AL200" s="1007"/>
      <c r="AM200" s="1007"/>
      <c r="AN200" s="1007"/>
      <c r="AO200" s="1007"/>
      <c r="AP200" s="1007"/>
      <c r="AQ200" s="1007"/>
      <c r="AR200" s="1007"/>
      <c r="AS200" s="1007"/>
    </row>
    <row r="201" spans="1:45" x14ac:dyDescent="0.2">
      <c r="A201" s="1007"/>
      <c r="B201" s="1007"/>
      <c r="D201" s="1007"/>
      <c r="E201" s="1007"/>
      <c r="K201" s="1007"/>
      <c r="L201" s="1014"/>
      <c r="M201" s="1014"/>
      <c r="N201" s="1007"/>
      <c r="O201" s="1007"/>
      <c r="P201" s="1007"/>
      <c r="Q201" s="1007"/>
      <c r="R201" s="1007"/>
      <c r="S201" s="1007"/>
      <c r="T201" s="1007"/>
      <c r="U201" s="1007"/>
      <c r="V201" s="1007"/>
      <c r="W201" s="1007"/>
      <c r="X201" s="1007"/>
      <c r="Y201" s="1007"/>
      <c r="Z201" s="1007"/>
      <c r="AA201" s="1007"/>
      <c r="AB201" s="1007"/>
      <c r="AC201" s="1007"/>
      <c r="AD201" s="1007"/>
      <c r="AE201" s="1007"/>
      <c r="AF201" s="1007"/>
      <c r="AG201" s="1007"/>
      <c r="AH201" s="1007"/>
      <c r="AI201" s="1007"/>
      <c r="AJ201" s="1007"/>
      <c r="AK201" s="1007"/>
      <c r="AL201" s="1007"/>
      <c r="AM201" s="1007"/>
      <c r="AN201" s="1007"/>
      <c r="AO201" s="1007"/>
      <c r="AP201" s="1007"/>
      <c r="AQ201" s="1007"/>
      <c r="AR201" s="1007"/>
      <c r="AS201" s="1007"/>
    </row>
    <row r="202" spans="1:45" x14ac:dyDescent="0.2">
      <c r="A202" s="1007"/>
      <c r="B202" s="1007"/>
      <c r="D202" s="1007"/>
      <c r="E202" s="1007"/>
      <c r="K202" s="1007"/>
      <c r="L202" s="1014"/>
      <c r="M202" s="1014"/>
      <c r="N202" s="1007"/>
      <c r="O202" s="1007"/>
      <c r="P202" s="1007"/>
      <c r="Q202" s="1007"/>
      <c r="R202" s="1007"/>
      <c r="S202" s="1007"/>
      <c r="T202" s="1007"/>
      <c r="U202" s="1007"/>
      <c r="V202" s="1007"/>
      <c r="W202" s="1007"/>
      <c r="X202" s="1007"/>
      <c r="Y202" s="1007"/>
      <c r="Z202" s="1007"/>
      <c r="AA202" s="1007"/>
      <c r="AB202" s="1007"/>
      <c r="AC202" s="1007"/>
      <c r="AD202" s="1007"/>
      <c r="AE202" s="1007"/>
      <c r="AF202" s="1007"/>
      <c r="AG202" s="1007"/>
      <c r="AH202" s="1007"/>
      <c r="AI202" s="1007"/>
      <c r="AJ202" s="1007"/>
      <c r="AK202" s="1007"/>
      <c r="AL202" s="1007"/>
      <c r="AM202" s="1007"/>
      <c r="AN202" s="1007"/>
      <c r="AO202" s="1007"/>
      <c r="AP202" s="1007"/>
      <c r="AQ202" s="1007"/>
      <c r="AR202" s="1007"/>
      <c r="AS202" s="1007"/>
    </row>
    <row r="203" spans="1:45" x14ac:dyDescent="0.2">
      <c r="A203" s="1007"/>
      <c r="B203" s="1007"/>
      <c r="D203" s="1007"/>
      <c r="E203" s="1007"/>
      <c r="K203" s="1007"/>
      <c r="L203" s="1014"/>
      <c r="M203" s="1014"/>
      <c r="N203" s="1007"/>
      <c r="O203" s="1007"/>
      <c r="P203" s="1007"/>
      <c r="Q203" s="1007"/>
      <c r="R203" s="1007"/>
      <c r="S203" s="1007"/>
      <c r="T203" s="1007"/>
      <c r="U203" s="1007"/>
      <c r="V203" s="1007"/>
      <c r="W203" s="1007"/>
      <c r="X203" s="1007"/>
      <c r="Y203" s="1007"/>
      <c r="Z203" s="1007"/>
      <c r="AA203" s="1007"/>
      <c r="AB203" s="1007"/>
      <c r="AC203" s="1007"/>
      <c r="AD203" s="1007"/>
      <c r="AE203" s="1007"/>
      <c r="AF203" s="1007"/>
      <c r="AG203" s="1007"/>
      <c r="AH203" s="1007"/>
      <c r="AI203" s="1007"/>
      <c r="AJ203" s="1007"/>
      <c r="AK203" s="1007"/>
      <c r="AL203" s="1007"/>
      <c r="AM203" s="1007"/>
      <c r="AN203" s="1007"/>
      <c r="AO203" s="1007"/>
      <c r="AP203" s="1007"/>
      <c r="AQ203" s="1007"/>
      <c r="AR203" s="1007"/>
      <c r="AS203" s="1007"/>
    </row>
    <row r="204" spans="1:45" x14ac:dyDescent="0.2">
      <c r="A204" s="1007"/>
      <c r="B204" s="1007"/>
      <c r="D204" s="1007"/>
      <c r="E204" s="1007"/>
      <c r="K204" s="1007"/>
      <c r="L204" s="1014"/>
      <c r="M204" s="1014"/>
      <c r="N204" s="1007"/>
      <c r="O204" s="1007"/>
      <c r="P204" s="1007"/>
      <c r="Q204" s="1007"/>
      <c r="R204" s="1007"/>
      <c r="S204" s="1007"/>
      <c r="T204" s="1007"/>
      <c r="U204" s="1007"/>
      <c r="V204" s="1007"/>
      <c r="W204" s="1007"/>
      <c r="X204" s="1007"/>
      <c r="Y204" s="1007"/>
      <c r="Z204" s="1007"/>
      <c r="AA204" s="1007"/>
      <c r="AB204" s="1007"/>
      <c r="AC204" s="1007"/>
      <c r="AD204" s="1007"/>
      <c r="AE204" s="1007"/>
      <c r="AF204" s="1007"/>
      <c r="AG204" s="1007"/>
      <c r="AH204" s="1007"/>
      <c r="AI204" s="1007"/>
      <c r="AJ204" s="1007"/>
      <c r="AK204" s="1007"/>
      <c r="AL204" s="1007"/>
      <c r="AM204" s="1007"/>
      <c r="AN204" s="1007"/>
      <c r="AO204" s="1007"/>
      <c r="AP204" s="1007"/>
      <c r="AQ204" s="1007"/>
      <c r="AR204" s="1007"/>
      <c r="AS204" s="1007"/>
    </row>
    <row r="205" spans="1:45" x14ac:dyDescent="0.2">
      <c r="A205" s="1007"/>
      <c r="B205" s="1007"/>
      <c r="D205" s="1007"/>
      <c r="E205" s="1007"/>
      <c r="K205" s="1007"/>
      <c r="L205" s="1014"/>
      <c r="M205" s="1014"/>
      <c r="N205" s="1007"/>
      <c r="O205" s="1007"/>
      <c r="P205" s="1007"/>
      <c r="Q205" s="1007"/>
      <c r="R205" s="1007"/>
      <c r="S205" s="1007"/>
      <c r="T205" s="1007"/>
      <c r="U205" s="1007"/>
      <c r="V205" s="1007"/>
      <c r="W205" s="1007"/>
      <c r="X205" s="1007"/>
      <c r="Y205" s="1007"/>
      <c r="Z205" s="1007"/>
      <c r="AA205" s="1007"/>
      <c r="AB205" s="1007"/>
      <c r="AC205" s="1007"/>
      <c r="AD205" s="1007"/>
      <c r="AE205" s="1007"/>
      <c r="AF205" s="1007"/>
      <c r="AG205" s="1007"/>
      <c r="AH205" s="1007"/>
      <c r="AI205" s="1007"/>
      <c r="AJ205" s="1007"/>
      <c r="AK205" s="1007"/>
      <c r="AL205" s="1007"/>
      <c r="AM205" s="1007"/>
      <c r="AN205" s="1007"/>
      <c r="AO205" s="1007"/>
      <c r="AP205" s="1007"/>
      <c r="AQ205" s="1007"/>
      <c r="AR205" s="1007"/>
      <c r="AS205" s="1007"/>
    </row>
    <row r="206" spans="1:45" x14ac:dyDescent="0.2">
      <c r="A206" s="1007"/>
      <c r="B206" s="1007"/>
      <c r="D206" s="1007"/>
      <c r="E206" s="1007"/>
      <c r="K206" s="1007"/>
      <c r="L206" s="1014"/>
      <c r="M206" s="1014"/>
      <c r="N206" s="1007"/>
      <c r="O206" s="1007"/>
      <c r="P206" s="1007"/>
      <c r="Q206" s="1007"/>
      <c r="R206" s="1007"/>
      <c r="S206" s="1007"/>
      <c r="T206" s="1007"/>
      <c r="U206" s="1007"/>
      <c r="V206" s="1007"/>
      <c r="W206" s="1007"/>
      <c r="X206" s="1007"/>
      <c r="Y206" s="1007"/>
      <c r="Z206" s="1007"/>
      <c r="AA206" s="1007"/>
      <c r="AB206" s="1007"/>
      <c r="AC206" s="1007"/>
      <c r="AD206" s="1007"/>
      <c r="AE206" s="1007"/>
      <c r="AF206" s="1007"/>
      <c r="AG206" s="1007"/>
      <c r="AH206" s="1007"/>
      <c r="AI206" s="1007"/>
      <c r="AJ206" s="1007"/>
      <c r="AK206" s="1007"/>
      <c r="AL206" s="1007"/>
      <c r="AM206" s="1007"/>
      <c r="AN206" s="1007"/>
      <c r="AO206" s="1007"/>
      <c r="AP206" s="1007"/>
      <c r="AQ206" s="1007"/>
      <c r="AR206" s="1007"/>
      <c r="AS206" s="1007"/>
    </row>
    <row r="207" spans="1:45" x14ac:dyDescent="0.2">
      <c r="A207" s="1007"/>
      <c r="B207" s="1007"/>
      <c r="D207" s="1007"/>
      <c r="E207" s="1007"/>
      <c r="K207" s="1007"/>
      <c r="L207" s="1014"/>
      <c r="M207" s="1014"/>
      <c r="N207" s="1007"/>
      <c r="O207" s="1007"/>
      <c r="P207" s="1007"/>
      <c r="Q207" s="1007"/>
      <c r="R207" s="1007"/>
      <c r="S207" s="1007"/>
      <c r="T207" s="1007"/>
      <c r="U207" s="1007"/>
      <c r="V207" s="1007"/>
      <c r="W207" s="1007"/>
      <c r="X207" s="1007"/>
      <c r="Y207" s="1007"/>
      <c r="Z207" s="1007"/>
      <c r="AA207" s="1007"/>
      <c r="AB207" s="1007"/>
      <c r="AC207" s="1007"/>
      <c r="AD207" s="1007"/>
      <c r="AE207" s="1007"/>
      <c r="AF207" s="1007"/>
      <c r="AG207" s="1007"/>
      <c r="AH207" s="1007"/>
      <c r="AI207" s="1007"/>
      <c r="AJ207" s="1007"/>
      <c r="AK207" s="1007"/>
      <c r="AL207" s="1007"/>
      <c r="AM207" s="1007"/>
      <c r="AN207" s="1007"/>
      <c r="AO207" s="1007"/>
      <c r="AP207" s="1007"/>
      <c r="AQ207" s="1007"/>
      <c r="AR207" s="1007"/>
      <c r="AS207" s="1007"/>
    </row>
    <row r="208" spans="1:45" x14ac:dyDescent="0.2">
      <c r="A208" s="1007"/>
      <c r="B208" s="1007"/>
      <c r="D208" s="1007"/>
      <c r="E208" s="1007"/>
      <c r="K208" s="1007"/>
      <c r="L208" s="1014"/>
      <c r="M208" s="1014"/>
      <c r="N208" s="1007"/>
      <c r="O208" s="1007"/>
      <c r="P208" s="1007"/>
      <c r="Q208" s="1007"/>
      <c r="R208" s="1007"/>
      <c r="S208" s="1007"/>
      <c r="T208" s="1007"/>
      <c r="U208" s="1007"/>
      <c r="V208" s="1007"/>
      <c r="W208" s="1007"/>
      <c r="X208" s="1007"/>
      <c r="Y208" s="1007"/>
      <c r="Z208" s="1007"/>
      <c r="AA208" s="1007"/>
      <c r="AB208" s="1007"/>
      <c r="AC208" s="1007"/>
      <c r="AD208" s="1007"/>
      <c r="AE208" s="1007"/>
      <c r="AF208" s="1007"/>
      <c r="AG208" s="1007"/>
      <c r="AH208" s="1007"/>
      <c r="AI208" s="1007"/>
      <c r="AJ208" s="1007"/>
      <c r="AK208" s="1007"/>
      <c r="AL208" s="1007"/>
      <c r="AM208" s="1007"/>
      <c r="AN208" s="1007"/>
      <c r="AO208" s="1007"/>
      <c r="AP208" s="1007"/>
      <c r="AQ208" s="1007"/>
      <c r="AR208" s="1007"/>
      <c r="AS208" s="1007"/>
    </row>
    <row r="209" spans="1:45" x14ac:dyDescent="0.2">
      <c r="A209" s="1007"/>
      <c r="B209" s="1007"/>
      <c r="D209" s="1007"/>
      <c r="E209" s="1007"/>
      <c r="K209" s="1007"/>
      <c r="L209" s="1014"/>
      <c r="M209" s="1014"/>
      <c r="N209" s="1007"/>
      <c r="O209" s="1007"/>
      <c r="P209" s="1007"/>
      <c r="Q209" s="1007"/>
      <c r="R209" s="1007"/>
      <c r="S209" s="1007"/>
      <c r="T209" s="1007"/>
      <c r="U209" s="1007"/>
      <c r="V209" s="1007"/>
      <c r="W209" s="1007"/>
      <c r="X209" s="1007"/>
      <c r="Y209" s="1007"/>
      <c r="Z209" s="1007"/>
      <c r="AA209" s="1007"/>
      <c r="AB209" s="1007"/>
      <c r="AC209" s="1007"/>
      <c r="AD209" s="1007"/>
      <c r="AE209" s="1007"/>
      <c r="AF209" s="1007"/>
      <c r="AG209" s="1007"/>
      <c r="AH209" s="1007"/>
      <c r="AI209" s="1007"/>
      <c r="AJ209" s="1007"/>
      <c r="AK209" s="1007"/>
      <c r="AL209" s="1007"/>
      <c r="AM209" s="1007"/>
      <c r="AN209" s="1007"/>
      <c r="AO209" s="1007"/>
      <c r="AP209" s="1007"/>
      <c r="AQ209" s="1007"/>
      <c r="AR209" s="1007"/>
      <c r="AS209" s="1007"/>
    </row>
    <row r="210" spans="1:45" x14ac:dyDescent="0.2">
      <c r="A210" s="1007"/>
      <c r="B210" s="1007"/>
      <c r="D210" s="1007"/>
      <c r="E210" s="1007"/>
      <c r="K210" s="1007"/>
      <c r="L210" s="1014"/>
      <c r="M210" s="1014"/>
      <c r="N210" s="1007"/>
      <c r="O210" s="1007"/>
      <c r="P210" s="1007"/>
      <c r="Q210" s="1007"/>
      <c r="R210" s="1007"/>
      <c r="S210" s="1007"/>
      <c r="T210" s="1007"/>
      <c r="U210" s="1007"/>
      <c r="V210" s="1007"/>
      <c r="W210" s="1007"/>
      <c r="X210" s="1007"/>
      <c r="Y210" s="1007"/>
      <c r="Z210" s="1007"/>
      <c r="AA210" s="1007"/>
      <c r="AB210" s="1007"/>
      <c r="AC210" s="1007"/>
      <c r="AD210" s="1007"/>
      <c r="AE210" s="1007"/>
      <c r="AF210" s="1007"/>
      <c r="AG210" s="1007"/>
      <c r="AH210" s="1007"/>
      <c r="AI210" s="1007"/>
      <c r="AJ210" s="1007"/>
      <c r="AK210" s="1007"/>
      <c r="AL210" s="1007"/>
      <c r="AM210" s="1007"/>
      <c r="AN210" s="1007"/>
      <c r="AO210" s="1007"/>
      <c r="AP210" s="1007"/>
      <c r="AQ210" s="1007"/>
      <c r="AR210" s="1007"/>
      <c r="AS210" s="1007"/>
    </row>
    <row r="211" spans="1:45" x14ac:dyDescent="0.2">
      <c r="A211" s="1007"/>
      <c r="B211" s="1007"/>
      <c r="D211" s="1007"/>
      <c r="E211" s="1007"/>
      <c r="K211" s="1007"/>
      <c r="L211" s="1014"/>
      <c r="M211" s="1014"/>
      <c r="N211" s="1007"/>
      <c r="O211" s="1007"/>
      <c r="P211" s="1007"/>
      <c r="Q211" s="1007"/>
      <c r="R211" s="1007"/>
      <c r="S211" s="1007"/>
      <c r="T211" s="1007"/>
      <c r="U211" s="1007"/>
      <c r="V211" s="1007"/>
      <c r="W211" s="1007"/>
      <c r="X211" s="1007"/>
      <c r="Y211" s="1007"/>
      <c r="Z211" s="1007"/>
      <c r="AA211" s="1007"/>
      <c r="AB211" s="1007"/>
      <c r="AC211" s="1007"/>
      <c r="AD211" s="1007"/>
      <c r="AE211" s="1007"/>
      <c r="AF211" s="1007"/>
      <c r="AG211" s="1007"/>
      <c r="AH211" s="1007"/>
      <c r="AI211" s="1007"/>
      <c r="AJ211" s="1007"/>
      <c r="AK211" s="1007"/>
      <c r="AL211" s="1007"/>
      <c r="AM211" s="1007"/>
      <c r="AN211" s="1007"/>
      <c r="AO211" s="1007"/>
      <c r="AP211" s="1007"/>
      <c r="AQ211" s="1007"/>
      <c r="AR211" s="1007"/>
      <c r="AS211" s="1007"/>
    </row>
    <row r="212" spans="1:45" x14ac:dyDescent="0.2">
      <c r="A212" s="1007"/>
      <c r="B212" s="1007"/>
      <c r="D212" s="1007"/>
      <c r="E212" s="1007"/>
      <c r="K212" s="1007"/>
      <c r="L212" s="1014"/>
      <c r="M212" s="1014"/>
      <c r="N212" s="1007"/>
      <c r="O212" s="1007"/>
      <c r="P212" s="1007"/>
      <c r="Q212" s="1007"/>
      <c r="R212" s="1007"/>
      <c r="S212" s="1007"/>
      <c r="T212" s="1007"/>
      <c r="U212" s="1007"/>
      <c r="V212" s="1007"/>
      <c r="W212" s="1007"/>
      <c r="X212" s="1007"/>
      <c r="Y212" s="1007"/>
      <c r="Z212" s="1007"/>
      <c r="AA212" s="1007"/>
      <c r="AB212" s="1007"/>
      <c r="AC212" s="1007"/>
      <c r="AD212" s="1007"/>
      <c r="AE212" s="1007"/>
      <c r="AF212" s="1007"/>
      <c r="AG212" s="1007"/>
      <c r="AH212" s="1007"/>
      <c r="AI212" s="1007"/>
      <c r="AJ212" s="1007"/>
      <c r="AK212" s="1007"/>
      <c r="AL212" s="1007"/>
      <c r="AM212" s="1007"/>
      <c r="AN212" s="1007"/>
      <c r="AO212" s="1007"/>
      <c r="AP212" s="1007"/>
      <c r="AQ212" s="1007"/>
      <c r="AR212" s="1007"/>
      <c r="AS212" s="1007"/>
    </row>
    <row r="213" spans="1:45" x14ac:dyDescent="0.2">
      <c r="A213" s="1007"/>
      <c r="B213" s="1007"/>
      <c r="D213" s="1007"/>
      <c r="E213" s="1007"/>
      <c r="K213" s="1007"/>
      <c r="L213" s="1014"/>
      <c r="M213" s="1014"/>
      <c r="N213" s="1007"/>
      <c r="O213" s="1007"/>
      <c r="P213" s="1007"/>
      <c r="Q213" s="1007"/>
      <c r="R213" s="1007"/>
      <c r="S213" s="1007"/>
      <c r="T213" s="1007"/>
      <c r="U213" s="1007"/>
      <c r="V213" s="1007"/>
      <c r="W213" s="1007"/>
      <c r="X213" s="1007"/>
      <c r="Y213" s="1007"/>
      <c r="Z213" s="1007"/>
      <c r="AA213" s="1007"/>
      <c r="AB213" s="1007"/>
      <c r="AC213" s="1007"/>
      <c r="AD213" s="1007"/>
      <c r="AE213" s="1007"/>
      <c r="AF213" s="1007"/>
      <c r="AG213" s="1007"/>
      <c r="AH213" s="1007"/>
      <c r="AI213" s="1007"/>
      <c r="AJ213" s="1007"/>
      <c r="AK213" s="1007"/>
      <c r="AL213" s="1007"/>
      <c r="AM213" s="1007"/>
      <c r="AN213" s="1007"/>
      <c r="AO213" s="1007"/>
      <c r="AP213" s="1007"/>
      <c r="AQ213" s="1007"/>
      <c r="AR213" s="1007"/>
      <c r="AS213" s="1007"/>
    </row>
    <row r="214" spans="1:45" x14ac:dyDescent="0.2">
      <c r="A214" s="1007"/>
      <c r="B214" s="1007"/>
      <c r="D214" s="1007"/>
      <c r="E214" s="1007"/>
      <c r="K214" s="1007"/>
      <c r="L214" s="1014"/>
      <c r="M214" s="1014"/>
      <c r="N214" s="1007"/>
      <c r="O214" s="1007"/>
      <c r="P214" s="1007"/>
      <c r="Q214" s="1007"/>
      <c r="R214" s="1007"/>
      <c r="S214" s="1007"/>
      <c r="T214" s="1007"/>
      <c r="U214" s="1007"/>
      <c r="V214" s="1007"/>
      <c r="W214" s="1007"/>
      <c r="X214" s="1007"/>
      <c r="Y214" s="1007"/>
      <c r="Z214" s="1007"/>
      <c r="AA214" s="1007"/>
      <c r="AB214" s="1007"/>
      <c r="AC214" s="1007"/>
      <c r="AD214" s="1007"/>
      <c r="AE214" s="1007"/>
      <c r="AF214" s="1007"/>
      <c r="AG214" s="1007"/>
      <c r="AH214" s="1007"/>
      <c r="AI214" s="1007"/>
      <c r="AJ214" s="1007"/>
      <c r="AK214" s="1007"/>
      <c r="AL214" s="1007"/>
      <c r="AM214" s="1007"/>
      <c r="AN214" s="1007"/>
      <c r="AO214" s="1007"/>
      <c r="AP214" s="1007"/>
      <c r="AQ214" s="1007"/>
      <c r="AR214" s="1007"/>
      <c r="AS214" s="1007"/>
    </row>
    <row r="215" spans="1:45" x14ac:dyDescent="0.2">
      <c r="A215" s="1007"/>
      <c r="B215" s="1007"/>
      <c r="D215" s="1007"/>
      <c r="E215" s="1007"/>
      <c r="K215" s="1007"/>
      <c r="L215" s="1014"/>
      <c r="M215" s="1014"/>
      <c r="N215" s="1007"/>
      <c r="O215" s="1007"/>
      <c r="P215" s="1007"/>
      <c r="Q215" s="1007"/>
      <c r="R215" s="1007"/>
      <c r="S215" s="1007"/>
      <c r="T215" s="1007"/>
      <c r="U215" s="1007"/>
      <c r="V215" s="1007"/>
      <c r="W215" s="1007"/>
      <c r="X215" s="1007"/>
      <c r="Y215" s="1007"/>
      <c r="Z215" s="1007"/>
      <c r="AA215" s="1007"/>
      <c r="AB215" s="1007"/>
      <c r="AC215" s="1007"/>
      <c r="AD215" s="1007"/>
      <c r="AE215" s="1007"/>
      <c r="AF215" s="1007"/>
      <c r="AG215" s="1007"/>
      <c r="AH215" s="1007"/>
      <c r="AI215" s="1007"/>
      <c r="AJ215" s="1007"/>
      <c r="AK215" s="1007"/>
      <c r="AL215" s="1007"/>
      <c r="AM215" s="1007"/>
      <c r="AN215" s="1007"/>
      <c r="AO215" s="1007"/>
      <c r="AP215" s="1007"/>
      <c r="AQ215" s="1007"/>
      <c r="AR215" s="1007"/>
      <c r="AS215" s="1007"/>
    </row>
    <row r="216" spans="1:45" x14ac:dyDescent="0.2">
      <c r="A216" s="1007"/>
      <c r="B216" s="1007"/>
      <c r="D216" s="1007"/>
      <c r="E216" s="1007"/>
      <c r="K216" s="1007"/>
      <c r="L216" s="1014"/>
      <c r="M216" s="1014"/>
      <c r="N216" s="1007"/>
      <c r="O216" s="1007"/>
      <c r="P216" s="1007"/>
      <c r="Q216" s="1007"/>
      <c r="R216" s="1007"/>
      <c r="S216" s="1007"/>
      <c r="T216" s="1007"/>
      <c r="U216" s="1007"/>
      <c r="V216" s="1007"/>
      <c r="W216" s="1007"/>
      <c r="X216" s="1007"/>
      <c r="Y216" s="1007"/>
      <c r="Z216" s="1007"/>
      <c r="AA216" s="1007"/>
      <c r="AB216" s="1007"/>
      <c r="AC216" s="1007"/>
      <c r="AD216" s="1007"/>
      <c r="AE216" s="1007"/>
      <c r="AF216" s="1007"/>
      <c r="AG216" s="1007"/>
      <c r="AH216" s="1007"/>
      <c r="AI216" s="1007"/>
      <c r="AJ216" s="1007"/>
      <c r="AK216" s="1007"/>
      <c r="AL216" s="1007"/>
      <c r="AM216" s="1007"/>
      <c r="AN216" s="1007"/>
      <c r="AO216" s="1007"/>
      <c r="AP216" s="1007"/>
      <c r="AQ216" s="1007"/>
      <c r="AR216" s="1007"/>
      <c r="AS216" s="1007"/>
    </row>
    <row r="217" spans="1:45" x14ac:dyDescent="0.2">
      <c r="A217" s="1007"/>
      <c r="B217" s="1007"/>
      <c r="D217" s="1007"/>
      <c r="E217" s="1007"/>
      <c r="K217" s="1007"/>
      <c r="L217" s="1014"/>
      <c r="M217" s="1014"/>
      <c r="N217" s="1007"/>
      <c r="O217" s="1007"/>
      <c r="P217" s="1007"/>
      <c r="Q217" s="1007"/>
      <c r="R217" s="1007"/>
      <c r="S217" s="1007"/>
      <c r="T217" s="1007"/>
      <c r="U217" s="1007"/>
      <c r="V217" s="1007"/>
      <c r="W217" s="1007"/>
      <c r="X217" s="1007"/>
      <c r="Y217" s="1007"/>
      <c r="Z217" s="1007"/>
      <c r="AA217" s="1007"/>
      <c r="AB217" s="1007"/>
      <c r="AC217" s="1007"/>
      <c r="AD217" s="1007"/>
      <c r="AE217" s="1007"/>
      <c r="AF217" s="1007"/>
      <c r="AG217" s="1007"/>
      <c r="AH217" s="1007"/>
      <c r="AI217" s="1007"/>
      <c r="AJ217" s="1007"/>
      <c r="AK217" s="1007"/>
      <c r="AL217" s="1007"/>
      <c r="AM217" s="1007"/>
      <c r="AN217" s="1007"/>
      <c r="AO217" s="1007"/>
      <c r="AP217" s="1007"/>
      <c r="AQ217" s="1007"/>
      <c r="AR217" s="1007"/>
      <c r="AS217" s="1007"/>
    </row>
    <row r="218" spans="1:45" x14ac:dyDescent="0.2">
      <c r="A218" s="1007"/>
      <c r="B218" s="1007"/>
      <c r="D218" s="1007"/>
      <c r="E218" s="1007"/>
      <c r="K218" s="1007"/>
      <c r="L218" s="1014"/>
      <c r="M218" s="1014"/>
      <c r="N218" s="1007"/>
      <c r="O218" s="1007"/>
      <c r="P218" s="1007"/>
      <c r="Q218" s="1007"/>
      <c r="R218" s="1007"/>
      <c r="S218" s="1007"/>
      <c r="T218" s="1007"/>
      <c r="U218" s="1007"/>
      <c r="V218" s="1007"/>
      <c r="W218" s="1007"/>
      <c r="X218" s="1007"/>
      <c r="Y218" s="1007"/>
      <c r="Z218" s="1007"/>
      <c r="AA218" s="1007"/>
      <c r="AB218" s="1007"/>
      <c r="AC218" s="1007"/>
      <c r="AD218" s="1007"/>
      <c r="AE218" s="1007"/>
      <c r="AF218" s="1007"/>
      <c r="AG218" s="1007"/>
      <c r="AH218" s="1007"/>
      <c r="AI218" s="1007"/>
      <c r="AJ218" s="1007"/>
      <c r="AK218" s="1007"/>
      <c r="AL218" s="1007"/>
      <c r="AM218" s="1007"/>
      <c r="AN218" s="1007"/>
      <c r="AO218" s="1007"/>
      <c r="AP218" s="1007"/>
      <c r="AQ218" s="1007"/>
      <c r="AR218" s="1007"/>
      <c r="AS218" s="1007"/>
    </row>
    <row r="219" spans="1:45" x14ac:dyDescent="0.2">
      <c r="A219" s="1007"/>
      <c r="B219" s="1007"/>
      <c r="D219" s="1007"/>
      <c r="E219" s="1007"/>
      <c r="K219" s="1007"/>
      <c r="L219" s="1014"/>
      <c r="M219" s="1014"/>
      <c r="N219" s="1007"/>
      <c r="O219" s="1007"/>
      <c r="P219" s="1007"/>
      <c r="Q219" s="1007"/>
      <c r="R219" s="1007"/>
      <c r="S219" s="1007"/>
      <c r="T219" s="1007"/>
      <c r="U219" s="1007"/>
      <c r="V219" s="1007"/>
      <c r="W219" s="1007"/>
      <c r="X219" s="1007"/>
      <c r="Y219" s="1007"/>
      <c r="Z219" s="1007"/>
      <c r="AA219" s="1007"/>
      <c r="AB219" s="1007"/>
      <c r="AC219" s="1007"/>
      <c r="AD219" s="1007"/>
      <c r="AE219" s="1007"/>
      <c r="AF219" s="1007"/>
      <c r="AG219" s="1007"/>
      <c r="AH219" s="1007"/>
      <c r="AI219" s="1007"/>
      <c r="AJ219" s="1007"/>
      <c r="AK219" s="1007"/>
      <c r="AL219" s="1007"/>
      <c r="AM219" s="1007"/>
      <c r="AN219" s="1007"/>
      <c r="AO219" s="1007"/>
      <c r="AP219" s="1007"/>
      <c r="AQ219" s="1007"/>
      <c r="AR219" s="1007"/>
      <c r="AS219" s="1007"/>
    </row>
    <row r="220" spans="1:45" x14ac:dyDescent="0.2">
      <c r="A220" s="1007"/>
      <c r="B220" s="1007"/>
      <c r="D220" s="1007"/>
      <c r="E220" s="1007"/>
      <c r="K220" s="1007"/>
      <c r="L220" s="1014"/>
      <c r="M220" s="1014"/>
      <c r="N220" s="1007"/>
      <c r="O220" s="1007"/>
      <c r="P220" s="1007"/>
      <c r="Q220" s="1007"/>
      <c r="R220" s="1007"/>
      <c r="S220" s="1007"/>
      <c r="T220" s="1007"/>
      <c r="U220" s="1007"/>
      <c r="V220" s="1007"/>
      <c r="W220" s="1007"/>
      <c r="X220" s="1007"/>
      <c r="Y220" s="1007"/>
      <c r="Z220" s="1007"/>
      <c r="AA220" s="1007"/>
      <c r="AB220" s="1007"/>
      <c r="AC220" s="1007"/>
      <c r="AD220" s="1007"/>
      <c r="AE220" s="1007"/>
      <c r="AF220" s="1007"/>
      <c r="AG220" s="1007"/>
      <c r="AH220" s="1007"/>
      <c r="AI220" s="1007"/>
      <c r="AJ220" s="1007"/>
      <c r="AK220" s="1007"/>
      <c r="AL220" s="1007"/>
      <c r="AM220" s="1007"/>
      <c r="AN220" s="1007"/>
      <c r="AO220" s="1007"/>
      <c r="AP220" s="1007"/>
      <c r="AQ220" s="1007"/>
      <c r="AR220" s="1007"/>
      <c r="AS220" s="1007"/>
    </row>
    <row r="221" spans="1:45" x14ac:dyDescent="0.2">
      <c r="A221" s="1007"/>
      <c r="B221" s="1007"/>
      <c r="D221" s="1007"/>
      <c r="E221" s="1007"/>
      <c r="K221" s="1007"/>
      <c r="L221" s="1014"/>
      <c r="M221" s="1014"/>
      <c r="N221" s="1007"/>
      <c r="O221" s="1007"/>
      <c r="P221" s="1007"/>
      <c r="Q221" s="1007"/>
      <c r="R221" s="1007"/>
      <c r="S221" s="1007"/>
      <c r="T221" s="1007"/>
      <c r="U221" s="1007"/>
      <c r="V221" s="1007"/>
      <c r="W221" s="1007"/>
      <c r="X221" s="1007"/>
      <c r="Y221" s="1007"/>
      <c r="Z221" s="1007"/>
      <c r="AA221" s="1007"/>
      <c r="AB221" s="1007"/>
      <c r="AC221" s="1007"/>
      <c r="AD221" s="1007"/>
      <c r="AE221" s="1007"/>
      <c r="AF221" s="1007"/>
      <c r="AG221" s="1007"/>
      <c r="AH221" s="1007"/>
      <c r="AI221" s="1007"/>
      <c r="AJ221" s="1007"/>
      <c r="AK221" s="1007"/>
      <c r="AL221" s="1007"/>
      <c r="AM221" s="1007"/>
      <c r="AN221" s="1007"/>
      <c r="AO221" s="1007"/>
      <c r="AP221" s="1007"/>
      <c r="AQ221" s="1007"/>
      <c r="AR221" s="1007"/>
      <c r="AS221" s="1007"/>
    </row>
    <row r="222" spans="1:45" x14ac:dyDescent="0.2">
      <c r="A222" s="1007"/>
      <c r="B222" s="1007"/>
      <c r="D222" s="1007"/>
      <c r="E222" s="1007"/>
      <c r="K222" s="1007"/>
      <c r="L222" s="1014"/>
      <c r="M222" s="1014"/>
      <c r="N222" s="1007"/>
      <c r="O222" s="1007"/>
      <c r="P222" s="1007"/>
      <c r="Q222" s="1007"/>
      <c r="R222" s="1007"/>
      <c r="S222" s="1007"/>
      <c r="T222" s="1007"/>
      <c r="U222" s="1007"/>
      <c r="V222" s="1007"/>
      <c r="W222" s="1007"/>
      <c r="X222" s="1007"/>
      <c r="Y222" s="1007"/>
      <c r="Z222" s="1007"/>
      <c r="AA222" s="1007"/>
      <c r="AB222" s="1007"/>
      <c r="AC222" s="1007"/>
      <c r="AD222" s="1007"/>
      <c r="AE222" s="1007"/>
      <c r="AF222" s="1007"/>
      <c r="AG222" s="1007"/>
      <c r="AH222" s="1007"/>
      <c r="AI222" s="1007"/>
      <c r="AJ222" s="1007"/>
      <c r="AK222" s="1007"/>
      <c r="AL222" s="1007"/>
      <c r="AM222" s="1007"/>
      <c r="AN222" s="1007"/>
      <c r="AO222" s="1007"/>
      <c r="AP222" s="1007"/>
      <c r="AQ222" s="1007"/>
      <c r="AR222" s="1007"/>
      <c r="AS222" s="1007"/>
    </row>
    <row r="223" spans="1:45" x14ac:dyDescent="0.2">
      <c r="A223" s="1007"/>
      <c r="B223" s="1007"/>
      <c r="D223" s="1007"/>
      <c r="E223" s="1007"/>
      <c r="K223" s="1007"/>
      <c r="L223" s="1014"/>
      <c r="M223" s="1014"/>
      <c r="N223" s="1007"/>
      <c r="O223" s="1007"/>
      <c r="P223" s="1007"/>
      <c r="Q223" s="1007"/>
      <c r="R223" s="1007"/>
      <c r="S223" s="1007"/>
      <c r="T223" s="1007"/>
      <c r="U223" s="1007"/>
      <c r="V223" s="1007"/>
      <c r="W223" s="1007"/>
      <c r="X223" s="1007"/>
      <c r="Y223" s="1007"/>
      <c r="Z223" s="1007"/>
      <c r="AA223" s="1007"/>
      <c r="AB223" s="1007"/>
      <c r="AC223" s="1007"/>
      <c r="AD223" s="1007"/>
      <c r="AE223" s="1007"/>
      <c r="AF223" s="1007"/>
      <c r="AG223" s="1007"/>
      <c r="AH223" s="1007"/>
      <c r="AI223" s="1007"/>
      <c r="AJ223" s="1007"/>
      <c r="AK223" s="1007"/>
      <c r="AL223" s="1007"/>
      <c r="AM223" s="1007"/>
      <c r="AN223" s="1007"/>
      <c r="AO223" s="1007"/>
      <c r="AP223" s="1007"/>
      <c r="AQ223" s="1007"/>
      <c r="AR223" s="1007"/>
      <c r="AS223" s="1007"/>
    </row>
    <row r="224" spans="1:45" x14ac:dyDescent="0.2">
      <c r="A224" s="1007"/>
      <c r="B224" s="1007"/>
      <c r="D224" s="1007"/>
      <c r="E224" s="1007"/>
      <c r="K224" s="1007"/>
      <c r="L224" s="1014"/>
      <c r="M224" s="1014"/>
      <c r="N224" s="1007"/>
      <c r="O224" s="1007"/>
      <c r="P224" s="1007"/>
      <c r="Q224" s="1007"/>
      <c r="R224" s="1007"/>
      <c r="S224" s="1007"/>
      <c r="T224" s="1007"/>
      <c r="U224" s="1007"/>
      <c r="V224" s="1007"/>
      <c r="W224" s="1007"/>
      <c r="X224" s="1007"/>
      <c r="Y224" s="1007"/>
      <c r="Z224" s="1007"/>
      <c r="AA224" s="1007"/>
      <c r="AB224" s="1007"/>
      <c r="AC224" s="1007"/>
      <c r="AD224" s="1007"/>
      <c r="AE224" s="1007"/>
      <c r="AF224" s="1007"/>
      <c r="AG224" s="1007"/>
      <c r="AH224" s="1007"/>
      <c r="AI224" s="1007"/>
      <c r="AJ224" s="1007"/>
      <c r="AK224" s="1007"/>
      <c r="AL224" s="1007"/>
      <c r="AM224" s="1007"/>
      <c r="AN224" s="1007"/>
      <c r="AO224" s="1007"/>
      <c r="AP224" s="1007"/>
      <c r="AQ224" s="1007"/>
      <c r="AR224" s="1007"/>
      <c r="AS224" s="1007"/>
    </row>
    <row r="225" spans="1:45" x14ac:dyDescent="0.2">
      <c r="A225" s="1007"/>
      <c r="B225" s="1007"/>
      <c r="D225" s="1007"/>
      <c r="E225" s="1007"/>
      <c r="K225" s="1007"/>
      <c r="L225" s="1014"/>
      <c r="M225" s="1014"/>
      <c r="N225" s="1007"/>
      <c r="O225" s="1007"/>
      <c r="P225" s="1007"/>
      <c r="Q225" s="1007"/>
      <c r="R225" s="1007"/>
      <c r="S225" s="1007"/>
      <c r="T225" s="1007"/>
      <c r="U225" s="1007"/>
      <c r="V225" s="1007"/>
      <c r="W225" s="1007"/>
      <c r="X225" s="1007"/>
      <c r="Y225" s="1007"/>
      <c r="Z225" s="1007"/>
      <c r="AA225" s="1007"/>
      <c r="AB225" s="1007"/>
      <c r="AC225" s="1007"/>
      <c r="AD225" s="1007"/>
      <c r="AE225" s="1007"/>
      <c r="AF225" s="1007"/>
      <c r="AG225" s="1007"/>
      <c r="AH225" s="1007"/>
      <c r="AI225" s="1007"/>
      <c r="AJ225" s="1007"/>
      <c r="AK225" s="1007"/>
      <c r="AL225" s="1007"/>
      <c r="AM225" s="1007"/>
      <c r="AN225" s="1007"/>
      <c r="AO225" s="1007"/>
      <c r="AP225" s="1007"/>
      <c r="AQ225" s="1007"/>
      <c r="AR225" s="1007"/>
      <c r="AS225" s="1007"/>
    </row>
    <row r="226" spans="1:45" x14ac:dyDescent="0.2">
      <c r="A226" s="1007"/>
      <c r="B226" s="1007"/>
      <c r="D226" s="1007"/>
      <c r="E226" s="1007"/>
      <c r="K226" s="1007"/>
      <c r="L226" s="1014"/>
      <c r="M226" s="1014"/>
      <c r="N226" s="1007"/>
      <c r="O226" s="1007"/>
      <c r="P226" s="1007"/>
      <c r="Q226" s="1007"/>
      <c r="R226" s="1007"/>
      <c r="S226" s="1007"/>
      <c r="T226" s="1007"/>
      <c r="U226" s="1007"/>
      <c r="V226" s="1007"/>
      <c r="W226" s="1007"/>
      <c r="X226" s="1007"/>
      <c r="Y226" s="1007"/>
      <c r="Z226" s="1007"/>
      <c r="AA226" s="1007"/>
      <c r="AB226" s="1007"/>
      <c r="AC226" s="1007"/>
      <c r="AD226" s="1007"/>
      <c r="AE226" s="1007"/>
      <c r="AF226" s="1007"/>
      <c r="AG226" s="1007"/>
      <c r="AH226" s="1007"/>
      <c r="AI226" s="1007"/>
      <c r="AJ226" s="1007"/>
      <c r="AK226" s="1007"/>
      <c r="AL226" s="1007"/>
      <c r="AM226" s="1007"/>
      <c r="AN226" s="1007"/>
      <c r="AO226" s="1007"/>
      <c r="AP226" s="1007"/>
      <c r="AQ226" s="1007"/>
      <c r="AR226" s="1007"/>
      <c r="AS226" s="1007"/>
    </row>
    <row r="227" spans="1:45" x14ac:dyDescent="0.2">
      <c r="A227" s="1007"/>
      <c r="B227" s="1007"/>
      <c r="D227" s="1007"/>
      <c r="E227" s="1007"/>
      <c r="K227" s="1007"/>
      <c r="L227" s="1014"/>
      <c r="M227" s="1014"/>
      <c r="N227" s="1007"/>
      <c r="O227" s="1007"/>
      <c r="P227" s="1007"/>
      <c r="Q227" s="1007"/>
      <c r="R227" s="1007"/>
      <c r="S227" s="1007"/>
      <c r="T227" s="1007"/>
      <c r="U227" s="1007"/>
      <c r="V227" s="1007"/>
      <c r="W227" s="1007"/>
      <c r="X227" s="1007"/>
      <c r="Y227" s="1007"/>
      <c r="Z227" s="1007"/>
      <c r="AA227" s="1007"/>
      <c r="AB227" s="1007"/>
      <c r="AC227" s="1007"/>
      <c r="AD227" s="1007"/>
      <c r="AE227" s="1007"/>
      <c r="AF227" s="1007"/>
      <c r="AG227" s="1007"/>
      <c r="AH227" s="1007"/>
      <c r="AI227" s="1007"/>
      <c r="AJ227" s="1007"/>
      <c r="AK227" s="1007"/>
      <c r="AL227" s="1007"/>
      <c r="AM227" s="1007"/>
      <c r="AN227" s="1007"/>
      <c r="AO227" s="1007"/>
      <c r="AP227" s="1007"/>
      <c r="AQ227" s="1007"/>
      <c r="AR227" s="1007"/>
      <c r="AS227" s="1007"/>
    </row>
    <row r="228" spans="1:45" x14ac:dyDescent="0.2">
      <c r="A228" s="1007"/>
      <c r="B228" s="1007"/>
      <c r="D228" s="1007"/>
      <c r="E228" s="1007"/>
      <c r="K228" s="1007"/>
      <c r="L228" s="1014"/>
      <c r="M228" s="1014"/>
      <c r="N228" s="1007"/>
      <c r="O228" s="1007"/>
      <c r="P228" s="1007"/>
      <c r="Q228" s="1007"/>
      <c r="R228" s="1007"/>
      <c r="S228" s="1007"/>
      <c r="T228" s="1007"/>
      <c r="U228" s="1007"/>
      <c r="V228" s="1007"/>
      <c r="W228" s="1007"/>
      <c r="X228" s="1007"/>
      <c r="Y228" s="1007"/>
      <c r="Z228" s="1007"/>
      <c r="AA228" s="1007"/>
      <c r="AB228" s="1007"/>
      <c r="AC228" s="1007"/>
      <c r="AD228" s="1007"/>
      <c r="AE228" s="1007"/>
      <c r="AF228" s="1007"/>
      <c r="AG228" s="1007"/>
      <c r="AH228" s="1007"/>
      <c r="AI228" s="1007"/>
      <c r="AJ228" s="1007"/>
      <c r="AK228" s="1007"/>
      <c r="AL228" s="1007"/>
      <c r="AM228" s="1007"/>
      <c r="AN228" s="1007"/>
      <c r="AO228" s="1007"/>
      <c r="AP228" s="1007"/>
      <c r="AQ228" s="1007"/>
      <c r="AR228" s="1007"/>
      <c r="AS228" s="1007"/>
    </row>
    <row r="229" spans="1:45" x14ac:dyDescent="0.2">
      <c r="A229" s="1007"/>
      <c r="B229" s="1007"/>
      <c r="D229" s="1007"/>
      <c r="E229" s="1007"/>
      <c r="K229" s="1007"/>
      <c r="L229" s="1014"/>
      <c r="M229" s="1014"/>
      <c r="N229" s="1007"/>
      <c r="O229" s="1007"/>
      <c r="P229" s="1007"/>
      <c r="Q229" s="1007"/>
      <c r="R229" s="1007"/>
      <c r="S229" s="1007"/>
      <c r="T229" s="1007"/>
      <c r="U229" s="1007"/>
      <c r="V229" s="1007"/>
      <c r="W229" s="1007"/>
      <c r="X229" s="1007"/>
      <c r="Y229" s="1007"/>
      <c r="Z229" s="1007"/>
      <c r="AA229" s="1007"/>
      <c r="AB229" s="1007"/>
      <c r="AC229" s="1007"/>
      <c r="AD229" s="1007"/>
      <c r="AE229" s="1007"/>
      <c r="AF229" s="1007"/>
      <c r="AG229" s="1007"/>
      <c r="AH229" s="1007"/>
      <c r="AI229" s="1007"/>
      <c r="AJ229" s="1007"/>
      <c r="AK229" s="1007"/>
      <c r="AL229" s="1007"/>
      <c r="AM229" s="1007"/>
      <c r="AN229" s="1007"/>
      <c r="AO229" s="1007"/>
      <c r="AP229" s="1007"/>
      <c r="AQ229" s="1007"/>
      <c r="AR229" s="1007"/>
      <c r="AS229" s="1007"/>
    </row>
    <row r="230" spans="1:45" x14ac:dyDescent="0.2">
      <c r="A230" s="1007"/>
      <c r="B230" s="1007"/>
      <c r="D230" s="1007"/>
      <c r="E230" s="1007"/>
      <c r="K230" s="1007"/>
      <c r="L230" s="1014"/>
      <c r="M230" s="1014"/>
      <c r="N230" s="1007"/>
      <c r="O230" s="1007"/>
      <c r="P230" s="1007"/>
      <c r="Q230" s="1007"/>
      <c r="R230" s="1007"/>
      <c r="S230" s="1007"/>
      <c r="T230" s="1007"/>
      <c r="U230" s="1007"/>
      <c r="V230" s="1007"/>
      <c r="W230" s="1007"/>
      <c r="X230" s="1007"/>
      <c r="Y230" s="1007"/>
      <c r="Z230" s="1007"/>
      <c r="AA230" s="1007"/>
      <c r="AB230" s="1007"/>
      <c r="AC230" s="1007"/>
      <c r="AD230" s="1007"/>
      <c r="AE230" s="1007"/>
      <c r="AF230" s="1007"/>
      <c r="AG230" s="1007"/>
      <c r="AH230" s="1007"/>
      <c r="AI230" s="1007"/>
      <c r="AJ230" s="1007"/>
      <c r="AK230" s="1007"/>
      <c r="AL230" s="1007"/>
      <c r="AM230" s="1007"/>
      <c r="AN230" s="1007"/>
      <c r="AO230" s="1007"/>
      <c r="AP230" s="1007"/>
      <c r="AQ230" s="1007"/>
      <c r="AR230" s="1007"/>
      <c r="AS230" s="1007"/>
    </row>
    <row r="231" spans="1:45" x14ac:dyDescent="0.2">
      <c r="A231" s="1007"/>
      <c r="B231" s="1007"/>
      <c r="D231" s="1007"/>
      <c r="E231" s="1007"/>
      <c r="K231" s="1007"/>
      <c r="L231" s="1014"/>
      <c r="M231" s="1014"/>
      <c r="N231" s="1007"/>
      <c r="O231" s="1007"/>
      <c r="P231" s="1007"/>
      <c r="Q231" s="1007"/>
      <c r="R231" s="1007"/>
      <c r="S231" s="1007"/>
      <c r="T231" s="1007"/>
      <c r="U231" s="1007"/>
      <c r="V231" s="1007"/>
      <c r="W231" s="1007"/>
      <c r="X231" s="1007"/>
      <c r="Y231" s="1007"/>
      <c r="Z231" s="1007"/>
      <c r="AA231" s="1007"/>
      <c r="AB231" s="1007"/>
      <c r="AC231" s="1007"/>
      <c r="AD231" s="1007"/>
      <c r="AE231" s="1007"/>
      <c r="AF231" s="1007"/>
      <c r="AG231" s="1007"/>
      <c r="AH231" s="1007"/>
      <c r="AI231" s="1007"/>
      <c r="AJ231" s="1007"/>
      <c r="AK231" s="1007"/>
      <c r="AL231" s="1007"/>
      <c r="AM231" s="1007"/>
      <c r="AN231" s="1007"/>
      <c r="AO231" s="1007"/>
      <c r="AP231" s="1007"/>
      <c r="AQ231" s="1007"/>
      <c r="AR231" s="1007"/>
      <c r="AS231" s="1007"/>
    </row>
    <row r="232" spans="1:45" x14ac:dyDescent="0.2">
      <c r="A232" s="1007"/>
      <c r="B232" s="1007"/>
      <c r="D232" s="1007"/>
      <c r="E232" s="1007"/>
      <c r="K232" s="1007"/>
      <c r="L232" s="1014"/>
      <c r="M232" s="1014"/>
      <c r="N232" s="1007"/>
      <c r="O232" s="1007"/>
      <c r="P232" s="1007"/>
      <c r="Q232" s="1007"/>
      <c r="R232" s="1007"/>
      <c r="S232" s="1007"/>
      <c r="T232" s="1007"/>
      <c r="U232" s="1007"/>
      <c r="V232" s="1007"/>
      <c r="W232" s="1007"/>
      <c r="X232" s="1007"/>
      <c r="Y232" s="1007"/>
      <c r="Z232" s="1007"/>
      <c r="AA232" s="1007"/>
      <c r="AB232" s="1007"/>
      <c r="AC232" s="1007"/>
      <c r="AD232" s="1007"/>
      <c r="AE232" s="1007"/>
      <c r="AF232" s="1007"/>
      <c r="AG232" s="1007"/>
      <c r="AH232" s="1007"/>
      <c r="AI232" s="1007"/>
      <c r="AJ232" s="1007"/>
      <c r="AK232" s="1007"/>
      <c r="AL232" s="1007"/>
      <c r="AM232" s="1007"/>
      <c r="AN232" s="1007"/>
      <c r="AO232" s="1007"/>
      <c r="AP232" s="1007"/>
      <c r="AQ232" s="1007"/>
      <c r="AR232" s="1007"/>
      <c r="AS232" s="1007"/>
    </row>
    <row r="233" spans="1:45" x14ac:dyDescent="0.2">
      <c r="A233" s="1007"/>
      <c r="B233" s="1007"/>
      <c r="D233" s="1007"/>
      <c r="E233" s="1007"/>
      <c r="K233" s="1007"/>
      <c r="L233" s="1014"/>
      <c r="M233" s="1014"/>
      <c r="N233" s="1007"/>
      <c r="O233" s="1007"/>
      <c r="P233" s="1007"/>
      <c r="Q233" s="1007"/>
      <c r="R233" s="1007"/>
      <c r="S233" s="1007"/>
      <c r="T233" s="1007"/>
      <c r="U233" s="1007"/>
      <c r="V233" s="1007"/>
      <c r="W233" s="1007"/>
      <c r="X233" s="1007"/>
      <c r="Y233" s="1007"/>
      <c r="Z233" s="1007"/>
      <c r="AA233" s="1007"/>
      <c r="AB233" s="1007"/>
      <c r="AC233" s="1007"/>
      <c r="AD233" s="1007"/>
      <c r="AE233" s="1007"/>
      <c r="AF233" s="1007"/>
      <c r="AG233" s="1007"/>
      <c r="AH233" s="1007"/>
      <c r="AI233" s="1007"/>
      <c r="AJ233" s="1007"/>
      <c r="AK233" s="1007"/>
      <c r="AL233" s="1007"/>
      <c r="AM233" s="1007"/>
      <c r="AN233" s="1007"/>
      <c r="AO233" s="1007"/>
      <c r="AP233" s="1007"/>
      <c r="AQ233" s="1007"/>
      <c r="AR233" s="1007"/>
      <c r="AS233" s="1007"/>
    </row>
    <row r="234" spans="1:45" x14ac:dyDescent="0.2">
      <c r="A234" s="1007"/>
      <c r="B234" s="1007"/>
      <c r="D234" s="1007"/>
      <c r="E234" s="1007"/>
      <c r="K234" s="1007"/>
      <c r="L234" s="1014"/>
      <c r="M234" s="1014"/>
      <c r="N234" s="1007"/>
      <c r="O234" s="1007"/>
      <c r="P234" s="1007"/>
      <c r="Q234" s="1007"/>
      <c r="R234" s="1007"/>
      <c r="S234" s="1007"/>
      <c r="T234" s="1007"/>
      <c r="U234" s="1007"/>
      <c r="V234" s="1007"/>
      <c r="W234" s="1007"/>
      <c r="X234" s="1007"/>
      <c r="Y234" s="1007"/>
      <c r="Z234" s="1007"/>
      <c r="AA234" s="1007"/>
      <c r="AB234" s="1007"/>
      <c r="AC234" s="1007"/>
      <c r="AD234" s="1007"/>
      <c r="AE234" s="1007"/>
      <c r="AF234" s="1007"/>
      <c r="AG234" s="1007"/>
      <c r="AH234" s="1007"/>
      <c r="AI234" s="1007"/>
      <c r="AJ234" s="1007"/>
      <c r="AK234" s="1007"/>
      <c r="AL234" s="1007"/>
      <c r="AM234" s="1007"/>
      <c r="AN234" s="1007"/>
      <c r="AO234" s="1007"/>
      <c r="AP234" s="1007"/>
      <c r="AQ234" s="1007"/>
      <c r="AR234" s="1007"/>
      <c r="AS234" s="1007"/>
    </row>
    <row r="235" spans="1:45" x14ac:dyDescent="0.2">
      <c r="A235" s="1007"/>
      <c r="B235" s="1007"/>
      <c r="D235" s="1007"/>
      <c r="E235" s="1007"/>
      <c r="K235" s="1007"/>
      <c r="L235" s="1014"/>
      <c r="M235" s="1014"/>
      <c r="N235" s="1007"/>
      <c r="O235" s="1007"/>
      <c r="P235" s="1007"/>
      <c r="Q235" s="1007"/>
      <c r="R235" s="1007"/>
      <c r="S235" s="1007"/>
      <c r="T235" s="1007"/>
      <c r="U235" s="1007"/>
      <c r="V235" s="1007"/>
      <c r="W235" s="1007"/>
      <c r="X235" s="1007"/>
      <c r="Y235" s="1007"/>
      <c r="Z235" s="1007"/>
      <c r="AA235" s="1007"/>
      <c r="AB235" s="1007"/>
      <c r="AC235" s="1007"/>
      <c r="AD235" s="1007"/>
      <c r="AE235" s="1007"/>
      <c r="AF235" s="1007"/>
      <c r="AG235" s="1007"/>
      <c r="AH235" s="1007"/>
      <c r="AI235" s="1007"/>
      <c r="AJ235" s="1007"/>
      <c r="AK235" s="1007"/>
      <c r="AL235" s="1007"/>
      <c r="AM235" s="1007"/>
      <c r="AN235" s="1007"/>
      <c r="AO235" s="1007"/>
      <c r="AP235" s="1007"/>
      <c r="AQ235" s="1007"/>
      <c r="AR235" s="1007"/>
      <c r="AS235" s="1007"/>
    </row>
    <row r="236" spans="1:45" x14ac:dyDescent="0.2">
      <c r="A236" s="1007"/>
      <c r="B236" s="1007"/>
      <c r="D236" s="1007"/>
      <c r="E236" s="1007"/>
      <c r="K236" s="1007"/>
      <c r="L236" s="1014"/>
      <c r="M236" s="1014"/>
      <c r="N236" s="1007"/>
      <c r="O236" s="1007"/>
      <c r="P236" s="1007"/>
      <c r="Q236" s="1007"/>
      <c r="R236" s="1007"/>
      <c r="S236" s="1007"/>
      <c r="T236" s="1007"/>
      <c r="U236" s="1007"/>
      <c r="V236" s="1007"/>
      <c r="W236" s="1007"/>
      <c r="X236" s="1007"/>
      <c r="Y236" s="1007"/>
      <c r="Z236" s="1007"/>
      <c r="AA236" s="1007"/>
      <c r="AB236" s="1007"/>
      <c r="AC236" s="1007"/>
      <c r="AD236" s="1007"/>
      <c r="AE236" s="1007"/>
      <c r="AF236" s="1007"/>
      <c r="AG236" s="1007"/>
      <c r="AH236" s="1007"/>
      <c r="AI236" s="1007"/>
      <c r="AJ236" s="1007"/>
      <c r="AK236" s="1007"/>
      <c r="AL236" s="1007"/>
      <c r="AM236" s="1007"/>
      <c r="AN236" s="1007"/>
      <c r="AO236" s="1007"/>
      <c r="AP236" s="1007"/>
      <c r="AQ236" s="1007"/>
      <c r="AR236" s="1007"/>
      <c r="AS236" s="1007"/>
    </row>
    <row r="237" spans="1:45" x14ac:dyDescent="0.2">
      <c r="A237" s="1007"/>
      <c r="B237" s="1007"/>
      <c r="D237" s="1007"/>
      <c r="E237" s="1007"/>
      <c r="K237" s="1007"/>
      <c r="L237" s="1014"/>
      <c r="M237" s="1014"/>
      <c r="N237" s="1007"/>
      <c r="O237" s="1007"/>
      <c r="P237" s="1007"/>
      <c r="Q237" s="1007"/>
      <c r="R237" s="1007"/>
      <c r="S237" s="1007"/>
      <c r="T237" s="1007"/>
      <c r="U237" s="1007"/>
      <c r="V237" s="1007"/>
      <c r="W237" s="1007"/>
      <c r="X237" s="1007"/>
      <c r="Y237" s="1007"/>
      <c r="Z237" s="1007"/>
      <c r="AA237" s="1007"/>
      <c r="AB237" s="1007"/>
      <c r="AC237" s="1007"/>
      <c r="AD237" s="1007"/>
      <c r="AE237" s="1007"/>
      <c r="AF237" s="1007"/>
      <c r="AG237" s="1007"/>
      <c r="AH237" s="1007"/>
      <c r="AI237" s="1007"/>
      <c r="AJ237" s="1007"/>
      <c r="AK237" s="1007"/>
      <c r="AL237" s="1007"/>
      <c r="AM237" s="1007"/>
      <c r="AN237" s="1007"/>
      <c r="AO237" s="1007"/>
      <c r="AP237" s="1007"/>
      <c r="AQ237" s="1007"/>
      <c r="AR237" s="1007"/>
      <c r="AS237" s="1007"/>
    </row>
    <row r="238" spans="1:45" x14ac:dyDescent="0.2">
      <c r="A238" s="1007"/>
      <c r="B238" s="1007"/>
      <c r="D238" s="1007"/>
      <c r="E238" s="1007"/>
      <c r="K238" s="1007"/>
      <c r="L238" s="1014"/>
      <c r="M238" s="1014"/>
      <c r="N238" s="1007"/>
      <c r="O238" s="1007"/>
      <c r="P238" s="1007"/>
      <c r="Q238" s="1007"/>
      <c r="R238" s="1007"/>
      <c r="S238" s="1007"/>
      <c r="T238" s="1007"/>
      <c r="U238" s="1007"/>
      <c r="V238" s="1007"/>
      <c r="W238" s="1007"/>
      <c r="X238" s="1007"/>
      <c r="Y238" s="1007"/>
      <c r="Z238" s="1007"/>
      <c r="AA238" s="1007"/>
      <c r="AB238" s="1007"/>
      <c r="AC238" s="1007"/>
      <c r="AD238" s="1007"/>
      <c r="AE238" s="1007"/>
      <c r="AF238" s="1007"/>
      <c r="AG238" s="1007"/>
      <c r="AH238" s="1007"/>
      <c r="AI238" s="1007"/>
      <c r="AJ238" s="1007"/>
      <c r="AK238" s="1007"/>
      <c r="AL238" s="1007"/>
      <c r="AM238" s="1007"/>
      <c r="AN238" s="1007"/>
      <c r="AO238" s="1007"/>
      <c r="AP238" s="1007"/>
      <c r="AQ238" s="1007"/>
      <c r="AR238" s="1007"/>
      <c r="AS238" s="1007"/>
    </row>
    <row r="239" spans="1:45" x14ac:dyDescent="0.2">
      <c r="A239" s="1007"/>
      <c r="B239" s="1007"/>
      <c r="D239" s="1007"/>
      <c r="E239" s="1007"/>
      <c r="K239" s="1007"/>
      <c r="L239" s="1014"/>
      <c r="M239" s="1014"/>
      <c r="N239" s="1007"/>
      <c r="O239" s="1007"/>
      <c r="P239" s="1007"/>
      <c r="Q239" s="1007"/>
      <c r="R239" s="1007"/>
      <c r="S239" s="1007"/>
      <c r="T239" s="1007"/>
      <c r="U239" s="1007"/>
      <c r="V239" s="1007"/>
      <c r="W239" s="1007"/>
      <c r="X239" s="1007"/>
      <c r="Y239" s="1007"/>
      <c r="Z239" s="1007"/>
      <c r="AA239" s="1007"/>
      <c r="AB239" s="1007"/>
      <c r="AC239" s="1007"/>
      <c r="AD239" s="1007"/>
      <c r="AE239" s="1007"/>
      <c r="AF239" s="1007"/>
      <c r="AG239" s="1007"/>
      <c r="AH239" s="1007"/>
      <c r="AI239" s="1007"/>
      <c r="AJ239" s="1007"/>
      <c r="AK239" s="1007"/>
      <c r="AL239" s="1007"/>
      <c r="AM239" s="1007"/>
      <c r="AN239" s="1007"/>
      <c r="AO239" s="1007"/>
      <c r="AP239" s="1007"/>
      <c r="AQ239" s="1007"/>
      <c r="AR239" s="1007"/>
      <c r="AS239" s="1007"/>
    </row>
    <row r="240" spans="1:45" x14ac:dyDescent="0.2">
      <c r="A240" s="1007"/>
      <c r="B240" s="1007"/>
      <c r="D240" s="1007"/>
      <c r="E240" s="1007"/>
      <c r="K240" s="1007"/>
      <c r="L240" s="1014"/>
      <c r="M240" s="1014"/>
      <c r="N240" s="1007"/>
      <c r="O240" s="1007"/>
      <c r="P240" s="1007"/>
      <c r="Q240" s="1007"/>
      <c r="R240" s="1007"/>
      <c r="S240" s="1007"/>
      <c r="T240" s="1007"/>
      <c r="U240" s="1007"/>
      <c r="V240" s="1007"/>
      <c r="W240" s="1007"/>
      <c r="X240" s="1007"/>
      <c r="Y240" s="1007"/>
      <c r="Z240" s="1007"/>
      <c r="AA240" s="1007"/>
      <c r="AB240" s="1007"/>
      <c r="AC240" s="1007"/>
      <c r="AD240" s="1007"/>
      <c r="AE240" s="1007"/>
      <c r="AF240" s="1007"/>
      <c r="AG240" s="1007"/>
      <c r="AH240" s="1007"/>
      <c r="AI240" s="1007"/>
      <c r="AJ240" s="1007"/>
      <c r="AK240" s="1007"/>
      <c r="AL240" s="1007"/>
      <c r="AM240" s="1007"/>
      <c r="AN240" s="1007"/>
      <c r="AO240" s="1007"/>
      <c r="AP240" s="1007"/>
      <c r="AQ240" s="1007"/>
      <c r="AR240" s="1007"/>
      <c r="AS240" s="1007"/>
    </row>
    <row r="241" spans="1:45" x14ac:dyDescent="0.2">
      <c r="A241" s="1007"/>
      <c r="B241" s="1007"/>
      <c r="D241" s="1007"/>
      <c r="E241" s="1007"/>
      <c r="K241" s="1007"/>
      <c r="L241" s="1014"/>
      <c r="M241" s="1014"/>
      <c r="N241" s="1007"/>
      <c r="O241" s="1007"/>
      <c r="P241" s="1007"/>
      <c r="Q241" s="1007"/>
      <c r="R241" s="1007"/>
      <c r="S241" s="1007"/>
      <c r="T241" s="1007"/>
      <c r="U241" s="1007"/>
      <c r="V241" s="1007"/>
      <c r="W241" s="1007"/>
      <c r="X241" s="1007"/>
      <c r="Y241" s="1007"/>
      <c r="Z241" s="1007"/>
      <c r="AA241" s="1007"/>
      <c r="AB241" s="1007"/>
      <c r="AC241" s="1007"/>
      <c r="AD241" s="1007"/>
      <c r="AE241" s="1007"/>
      <c r="AF241" s="1007"/>
      <c r="AG241" s="1007"/>
      <c r="AH241" s="1007"/>
      <c r="AI241" s="1007"/>
      <c r="AJ241" s="1007"/>
      <c r="AK241" s="1007"/>
      <c r="AL241" s="1007"/>
      <c r="AM241" s="1007"/>
      <c r="AN241" s="1007"/>
      <c r="AO241" s="1007"/>
      <c r="AP241" s="1007"/>
      <c r="AQ241" s="1007"/>
      <c r="AR241" s="1007"/>
      <c r="AS241" s="1007"/>
    </row>
    <row r="242" spans="1:45" x14ac:dyDescent="0.2">
      <c r="A242" s="1007"/>
      <c r="B242" s="1007"/>
      <c r="D242" s="1007"/>
      <c r="E242" s="1007"/>
      <c r="K242" s="1007"/>
      <c r="L242" s="1014"/>
      <c r="M242" s="1014"/>
      <c r="N242" s="1007"/>
      <c r="O242" s="1007"/>
      <c r="P242" s="1007"/>
      <c r="Q242" s="1007"/>
      <c r="R242" s="1007"/>
      <c r="S242" s="1007"/>
      <c r="T242" s="1007"/>
      <c r="U242" s="1007"/>
      <c r="V242" s="1007"/>
      <c r="W242" s="1007"/>
      <c r="X242" s="1007"/>
      <c r="Y242" s="1007"/>
      <c r="Z242" s="1007"/>
      <c r="AA242" s="1007"/>
      <c r="AB242" s="1007"/>
      <c r="AC242" s="1007"/>
      <c r="AD242" s="1007"/>
      <c r="AE242" s="1007"/>
      <c r="AF242" s="1007"/>
      <c r="AG242" s="1007"/>
      <c r="AH242" s="1007"/>
      <c r="AI242" s="1007"/>
      <c r="AJ242" s="1007"/>
      <c r="AK242" s="1007"/>
      <c r="AL242" s="1007"/>
      <c r="AM242" s="1007"/>
      <c r="AN242" s="1007"/>
      <c r="AO242" s="1007"/>
      <c r="AP242" s="1007"/>
      <c r="AQ242" s="1007"/>
      <c r="AR242" s="1007"/>
      <c r="AS242" s="1007"/>
    </row>
    <row r="243" spans="1:45" x14ac:dyDescent="0.2">
      <c r="A243" s="1007"/>
      <c r="B243" s="1007"/>
      <c r="D243" s="1007"/>
      <c r="E243" s="1007"/>
      <c r="K243" s="1007"/>
      <c r="L243" s="1014"/>
      <c r="M243" s="1014"/>
      <c r="N243" s="1007"/>
      <c r="O243" s="1007"/>
      <c r="P243" s="1007"/>
      <c r="Q243" s="1007"/>
      <c r="R243" s="1007"/>
      <c r="S243" s="1007"/>
      <c r="T243" s="1007"/>
      <c r="U243" s="1007"/>
      <c r="V243" s="1007"/>
      <c r="W243" s="1007"/>
      <c r="X243" s="1007"/>
      <c r="Y243" s="1007"/>
      <c r="Z243" s="1007"/>
      <c r="AA243" s="1007"/>
      <c r="AB243" s="1007"/>
      <c r="AC243" s="1007"/>
      <c r="AD243" s="1007"/>
      <c r="AE243" s="1007"/>
      <c r="AF243" s="1007"/>
      <c r="AG243" s="1007"/>
      <c r="AH243" s="1007"/>
      <c r="AI243" s="1007"/>
      <c r="AJ243" s="1007"/>
      <c r="AK243" s="1007"/>
      <c r="AL243" s="1007"/>
      <c r="AM243" s="1007"/>
      <c r="AN243" s="1007"/>
      <c r="AO243" s="1007"/>
      <c r="AP243" s="1007"/>
      <c r="AQ243" s="1007"/>
      <c r="AR243" s="1007"/>
      <c r="AS243" s="1007"/>
    </row>
    <row r="244" spans="1:45" x14ac:dyDescent="0.2">
      <c r="A244" s="1007"/>
      <c r="B244" s="1007"/>
      <c r="D244" s="1007"/>
      <c r="E244" s="1007"/>
      <c r="K244" s="1007"/>
      <c r="L244" s="1014"/>
      <c r="M244" s="1014"/>
      <c r="N244" s="1007"/>
      <c r="O244" s="1007"/>
      <c r="P244" s="1007"/>
      <c r="Q244" s="1007"/>
      <c r="R244" s="1007"/>
      <c r="S244" s="1007"/>
      <c r="T244" s="1007"/>
      <c r="U244" s="1007"/>
      <c r="V244" s="1007"/>
      <c r="W244" s="1007"/>
      <c r="X244" s="1007"/>
      <c r="Y244" s="1007"/>
      <c r="Z244" s="1007"/>
      <c r="AA244" s="1007"/>
      <c r="AB244" s="1007"/>
      <c r="AC244" s="1007"/>
      <c r="AD244" s="1007"/>
      <c r="AE244" s="1007"/>
      <c r="AF244" s="1007"/>
      <c r="AG244" s="1007"/>
      <c r="AH244" s="1007"/>
      <c r="AI244" s="1007"/>
      <c r="AJ244" s="1007"/>
      <c r="AK244" s="1007"/>
      <c r="AL244" s="1007"/>
      <c r="AM244" s="1007"/>
      <c r="AN244" s="1007"/>
      <c r="AO244" s="1007"/>
      <c r="AP244" s="1007"/>
      <c r="AQ244" s="1007"/>
      <c r="AR244" s="1007"/>
      <c r="AS244" s="1007"/>
    </row>
    <row r="245" spans="1:45" x14ac:dyDescent="0.2">
      <c r="A245" s="1007"/>
      <c r="B245" s="1007"/>
      <c r="D245" s="1007"/>
      <c r="E245" s="1007"/>
      <c r="K245" s="1007"/>
      <c r="L245" s="1014"/>
      <c r="M245" s="1014"/>
      <c r="N245" s="1007"/>
      <c r="O245" s="1007"/>
      <c r="P245" s="1007"/>
      <c r="Q245" s="1007"/>
      <c r="R245" s="1007"/>
      <c r="S245" s="1007"/>
      <c r="T245" s="1007"/>
      <c r="U245" s="1007"/>
      <c r="V245" s="1007"/>
      <c r="W245" s="1007"/>
      <c r="X245" s="1007"/>
      <c r="Y245" s="1007"/>
      <c r="Z245" s="1007"/>
      <c r="AA245" s="1007"/>
      <c r="AB245" s="1007"/>
      <c r="AC245" s="1007"/>
      <c r="AD245" s="1007"/>
      <c r="AE245" s="1007"/>
      <c r="AF245" s="1007"/>
      <c r="AG245" s="1007"/>
      <c r="AH245" s="1007"/>
      <c r="AI245" s="1007"/>
      <c r="AJ245" s="1007"/>
      <c r="AK245" s="1007"/>
      <c r="AL245" s="1007"/>
      <c r="AM245" s="1007"/>
      <c r="AN245" s="1007"/>
      <c r="AO245" s="1007"/>
      <c r="AP245" s="1007"/>
      <c r="AQ245" s="1007"/>
      <c r="AR245" s="1007"/>
      <c r="AS245" s="1007"/>
    </row>
    <row r="246" spans="1:45" x14ac:dyDescent="0.2">
      <c r="A246" s="1007"/>
      <c r="B246" s="1007"/>
      <c r="D246" s="1007"/>
      <c r="E246" s="1007"/>
      <c r="K246" s="1007"/>
      <c r="L246" s="1014"/>
      <c r="M246" s="1014"/>
      <c r="N246" s="1007"/>
      <c r="O246" s="1007"/>
      <c r="P246" s="1007"/>
      <c r="Q246" s="1007"/>
      <c r="R246" s="1007"/>
      <c r="S246" s="1007"/>
      <c r="T246" s="1007"/>
      <c r="U246" s="1007"/>
      <c r="V246" s="1007"/>
      <c r="W246" s="1007"/>
      <c r="X246" s="1007"/>
      <c r="Y246" s="1007"/>
      <c r="Z246" s="1007"/>
      <c r="AA246" s="1007"/>
      <c r="AB246" s="1007"/>
      <c r="AC246" s="1007"/>
      <c r="AD246" s="1007"/>
      <c r="AE246" s="1007"/>
      <c r="AF246" s="1007"/>
      <c r="AG246" s="1007"/>
      <c r="AH246" s="1007"/>
      <c r="AI246" s="1007"/>
      <c r="AJ246" s="1007"/>
      <c r="AK246" s="1007"/>
      <c r="AL246" s="1007"/>
      <c r="AM246" s="1007"/>
      <c r="AN246" s="1007"/>
      <c r="AO246" s="1007"/>
      <c r="AP246" s="1007"/>
      <c r="AQ246" s="1007"/>
      <c r="AR246" s="1007"/>
      <c r="AS246" s="1007"/>
    </row>
    <row r="247" spans="1:45" x14ac:dyDescent="0.2">
      <c r="A247" s="1007"/>
      <c r="B247" s="1007"/>
      <c r="D247" s="1007"/>
      <c r="E247" s="1007"/>
      <c r="K247" s="1007"/>
      <c r="L247" s="1014"/>
      <c r="M247" s="1014"/>
      <c r="N247" s="1007"/>
      <c r="O247" s="1007"/>
      <c r="P247" s="1007"/>
      <c r="Q247" s="1007"/>
      <c r="R247" s="1007"/>
      <c r="S247" s="1007"/>
      <c r="T247" s="1007"/>
      <c r="U247" s="1007"/>
      <c r="V247" s="1007"/>
      <c r="W247" s="1007"/>
      <c r="X247" s="1007"/>
      <c r="Y247" s="1007"/>
      <c r="Z247" s="1007"/>
      <c r="AA247" s="1007"/>
      <c r="AB247" s="1007"/>
      <c r="AC247" s="1007"/>
      <c r="AD247" s="1007"/>
      <c r="AE247" s="1007"/>
      <c r="AF247" s="1007"/>
      <c r="AG247" s="1007"/>
      <c r="AH247" s="1007"/>
      <c r="AI247" s="1007"/>
      <c r="AJ247" s="1007"/>
      <c r="AK247" s="1007"/>
      <c r="AL247" s="1007"/>
      <c r="AM247" s="1007"/>
      <c r="AN247" s="1007"/>
      <c r="AO247" s="1007"/>
      <c r="AP247" s="1007"/>
      <c r="AQ247" s="1007"/>
      <c r="AR247" s="1007"/>
      <c r="AS247" s="1007"/>
    </row>
    <row r="248" spans="1:45" x14ac:dyDescent="0.2">
      <c r="A248" s="1007"/>
      <c r="B248" s="1007"/>
      <c r="D248" s="1007"/>
      <c r="E248" s="1007"/>
      <c r="K248" s="1007"/>
      <c r="L248" s="1014"/>
      <c r="M248" s="1014"/>
      <c r="N248" s="1007"/>
      <c r="O248" s="1007"/>
      <c r="P248" s="1007"/>
      <c r="Q248" s="1007"/>
      <c r="R248" s="1007"/>
      <c r="S248" s="1007"/>
      <c r="T248" s="1007"/>
      <c r="U248" s="1007"/>
      <c r="V248" s="1007"/>
      <c r="W248" s="1007"/>
      <c r="X248" s="1007"/>
      <c r="Y248" s="1007"/>
      <c r="Z248" s="1007"/>
      <c r="AA248" s="1007"/>
      <c r="AB248" s="1007"/>
      <c r="AC248" s="1007"/>
      <c r="AD248" s="1007"/>
      <c r="AE248" s="1007"/>
      <c r="AF248" s="1007"/>
      <c r="AG248" s="1007"/>
      <c r="AH248" s="1007"/>
      <c r="AI248" s="1007"/>
      <c r="AJ248" s="1007"/>
      <c r="AK248" s="1007"/>
      <c r="AL248" s="1007"/>
      <c r="AM248" s="1007"/>
      <c r="AN248" s="1007"/>
      <c r="AO248" s="1007"/>
      <c r="AP248" s="1007"/>
      <c r="AQ248" s="1007"/>
      <c r="AR248" s="1007"/>
      <c r="AS248" s="1007"/>
    </row>
    <row r="249" spans="1:45" x14ac:dyDescent="0.2">
      <c r="A249" s="1007"/>
      <c r="B249" s="1007"/>
      <c r="D249" s="1007"/>
      <c r="E249" s="1007"/>
      <c r="K249" s="1007"/>
      <c r="L249" s="1014"/>
      <c r="M249" s="1014"/>
      <c r="N249" s="1007"/>
      <c r="O249" s="1007"/>
      <c r="P249" s="1007"/>
      <c r="Q249" s="1007"/>
      <c r="R249" s="1007"/>
      <c r="S249" s="1007"/>
      <c r="T249" s="1007"/>
      <c r="U249" s="1007"/>
      <c r="V249" s="1007"/>
      <c r="W249" s="1007"/>
      <c r="X249" s="1007"/>
      <c r="Y249" s="1007"/>
      <c r="Z249" s="1007"/>
      <c r="AA249" s="1007"/>
      <c r="AB249" s="1007"/>
      <c r="AC249" s="1007"/>
      <c r="AD249" s="1007"/>
      <c r="AE249" s="1007"/>
      <c r="AF249" s="1007"/>
      <c r="AG249" s="1007"/>
      <c r="AH249" s="1007"/>
      <c r="AI249" s="1007"/>
      <c r="AJ249" s="1007"/>
      <c r="AK249" s="1007"/>
      <c r="AL249" s="1007"/>
      <c r="AM249" s="1007"/>
      <c r="AN249" s="1007"/>
      <c r="AO249" s="1007"/>
      <c r="AP249" s="1007"/>
      <c r="AQ249" s="1007"/>
      <c r="AR249" s="1007"/>
      <c r="AS249" s="1007"/>
    </row>
    <row r="250" spans="1:45" x14ac:dyDescent="0.2">
      <c r="A250" s="1007"/>
      <c r="B250" s="1007"/>
      <c r="D250" s="1007"/>
      <c r="E250" s="1007"/>
      <c r="K250" s="1007"/>
      <c r="L250" s="1014"/>
      <c r="M250" s="1014"/>
      <c r="N250" s="1007"/>
      <c r="O250" s="1007"/>
      <c r="P250" s="1007"/>
      <c r="Q250" s="1007"/>
      <c r="R250" s="1007"/>
      <c r="S250" s="1007"/>
      <c r="T250" s="1007"/>
      <c r="U250" s="1007"/>
      <c r="V250" s="1007"/>
      <c r="W250" s="1007"/>
      <c r="X250" s="1007"/>
      <c r="Y250" s="1007"/>
      <c r="Z250" s="1007"/>
      <c r="AA250" s="1007"/>
      <c r="AB250" s="1007"/>
      <c r="AC250" s="1007"/>
      <c r="AD250" s="1007"/>
      <c r="AE250" s="1007"/>
      <c r="AF250" s="1007"/>
      <c r="AG250" s="1007"/>
      <c r="AH250" s="1007"/>
      <c r="AI250" s="1007"/>
      <c r="AJ250" s="1007"/>
      <c r="AK250" s="1007"/>
      <c r="AL250" s="1007"/>
      <c r="AM250" s="1007"/>
      <c r="AN250" s="1007"/>
      <c r="AO250" s="1007"/>
      <c r="AP250" s="1007"/>
      <c r="AQ250" s="1007"/>
      <c r="AR250" s="1007"/>
      <c r="AS250" s="1007"/>
    </row>
    <row r="251" spans="1:45" x14ac:dyDescent="0.2">
      <c r="A251" s="1007"/>
      <c r="B251" s="1007"/>
      <c r="D251" s="1007"/>
      <c r="E251" s="1007"/>
      <c r="K251" s="1007"/>
      <c r="L251" s="1014"/>
      <c r="M251" s="1014"/>
      <c r="N251" s="1007"/>
      <c r="O251" s="1007"/>
      <c r="P251" s="1007"/>
      <c r="Q251" s="1007"/>
      <c r="R251" s="1007"/>
      <c r="S251" s="1007"/>
      <c r="T251" s="1007"/>
      <c r="U251" s="1007"/>
      <c r="V251" s="1007"/>
      <c r="W251" s="1007"/>
      <c r="X251" s="1007"/>
      <c r="Y251" s="1007"/>
      <c r="Z251" s="1007"/>
      <c r="AA251" s="1007"/>
      <c r="AB251" s="1007"/>
      <c r="AC251" s="1007"/>
      <c r="AD251" s="1007"/>
      <c r="AE251" s="1007"/>
      <c r="AF251" s="1007"/>
      <c r="AG251" s="1007"/>
      <c r="AH251" s="1007"/>
      <c r="AI251" s="1007"/>
      <c r="AJ251" s="1007"/>
      <c r="AK251" s="1007"/>
      <c r="AL251" s="1007"/>
      <c r="AM251" s="1007"/>
      <c r="AN251" s="1007"/>
      <c r="AO251" s="1007"/>
      <c r="AP251" s="1007"/>
      <c r="AQ251" s="1007"/>
      <c r="AR251" s="1007"/>
      <c r="AS251" s="1007"/>
    </row>
    <row r="252" spans="1:45" x14ac:dyDescent="0.2">
      <c r="A252" s="1007"/>
      <c r="B252" s="1007"/>
      <c r="D252" s="1007"/>
      <c r="E252" s="1007"/>
      <c r="K252" s="1007"/>
      <c r="L252" s="1014"/>
      <c r="M252" s="1014"/>
      <c r="N252" s="1007"/>
      <c r="O252" s="1007"/>
      <c r="P252" s="1007"/>
      <c r="Q252" s="1007"/>
      <c r="R252" s="1007"/>
      <c r="S252" s="1007"/>
      <c r="T252" s="1007"/>
      <c r="U252" s="1007"/>
      <c r="V252" s="1007"/>
      <c r="W252" s="1007"/>
      <c r="X252" s="1007"/>
      <c r="Y252" s="1007"/>
      <c r="Z252" s="1007"/>
      <c r="AA252" s="1007"/>
      <c r="AB252" s="1007"/>
      <c r="AC252" s="1007"/>
      <c r="AD252" s="1007"/>
      <c r="AE252" s="1007"/>
      <c r="AF252" s="1007"/>
      <c r="AG252" s="1007"/>
      <c r="AH252" s="1007"/>
      <c r="AI252" s="1007"/>
      <c r="AJ252" s="1007"/>
      <c r="AK252" s="1007"/>
      <c r="AL252" s="1007"/>
      <c r="AM252" s="1007"/>
      <c r="AN252" s="1007"/>
      <c r="AO252" s="1007"/>
      <c r="AP252" s="1007"/>
      <c r="AQ252" s="1007"/>
      <c r="AR252" s="1007"/>
      <c r="AS252" s="1007"/>
    </row>
    <row r="253" spans="1:45" x14ac:dyDescent="0.2">
      <c r="A253" s="1007"/>
      <c r="B253" s="1007"/>
      <c r="D253" s="1007"/>
      <c r="E253" s="1007"/>
      <c r="K253" s="1007"/>
      <c r="L253" s="1014"/>
      <c r="M253" s="1014"/>
      <c r="N253" s="1007"/>
      <c r="O253" s="1007"/>
      <c r="P253" s="1007"/>
      <c r="Q253" s="1007"/>
      <c r="R253" s="1007"/>
      <c r="S253" s="1007"/>
      <c r="T253" s="1007"/>
      <c r="U253" s="1007"/>
      <c r="V253" s="1007"/>
      <c r="W253" s="1007"/>
      <c r="X253" s="1007"/>
      <c r="Y253" s="1007"/>
      <c r="Z253" s="1007"/>
      <c r="AA253" s="1007"/>
      <c r="AB253" s="1007"/>
      <c r="AC253" s="1007"/>
      <c r="AD253" s="1007"/>
      <c r="AE253" s="1007"/>
      <c r="AF253" s="1007"/>
      <c r="AG253" s="1007"/>
      <c r="AH253" s="1007"/>
      <c r="AI253" s="1007"/>
      <c r="AJ253" s="1007"/>
      <c r="AK253" s="1007"/>
      <c r="AL253" s="1007"/>
      <c r="AM253" s="1007"/>
      <c r="AN253" s="1007"/>
      <c r="AO253" s="1007"/>
      <c r="AP253" s="1007"/>
      <c r="AQ253" s="1007"/>
      <c r="AR253" s="1007"/>
      <c r="AS253" s="1007"/>
    </row>
    <row r="254" spans="1:45" x14ac:dyDescent="0.2">
      <c r="A254" s="1007"/>
      <c r="B254" s="1007"/>
      <c r="D254" s="1007"/>
      <c r="E254" s="1007"/>
      <c r="K254" s="1007"/>
      <c r="L254" s="1014"/>
      <c r="M254" s="1014"/>
      <c r="N254" s="1007"/>
      <c r="O254" s="1007"/>
      <c r="P254" s="1007"/>
      <c r="Q254" s="1007"/>
      <c r="R254" s="1007"/>
      <c r="S254" s="1007"/>
      <c r="T254" s="1007"/>
      <c r="U254" s="1007"/>
      <c r="V254" s="1007"/>
      <c r="W254" s="1007"/>
      <c r="X254" s="1007"/>
      <c r="Y254" s="1007"/>
      <c r="Z254" s="1007"/>
      <c r="AA254" s="1007"/>
      <c r="AB254" s="1007"/>
      <c r="AC254" s="1007"/>
      <c r="AD254" s="1007"/>
      <c r="AE254" s="1007"/>
      <c r="AF254" s="1007"/>
      <c r="AG254" s="1007"/>
      <c r="AH254" s="1007"/>
      <c r="AI254" s="1007"/>
      <c r="AJ254" s="1007"/>
      <c r="AK254" s="1007"/>
      <c r="AL254" s="1007"/>
      <c r="AM254" s="1007"/>
      <c r="AN254" s="1007"/>
      <c r="AO254" s="1007"/>
      <c r="AP254" s="1007"/>
      <c r="AQ254" s="1007"/>
      <c r="AR254" s="1007"/>
      <c r="AS254" s="1007"/>
    </row>
    <row r="255" spans="1:45" x14ac:dyDescent="0.2">
      <c r="A255" s="1007"/>
      <c r="B255" s="1007"/>
      <c r="D255" s="1007"/>
      <c r="E255" s="1007"/>
      <c r="K255" s="1007"/>
      <c r="L255" s="1014"/>
      <c r="M255" s="1014"/>
      <c r="N255" s="1007"/>
      <c r="O255" s="1007"/>
      <c r="P255" s="1007"/>
      <c r="Q255" s="1007"/>
      <c r="R255" s="1007"/>
      <c r="S255" s="1007"/>
      <c r="T255" s="1007"/>
      <c r="U255" s="1007"/>
      <c r="V255" s="1007"/>
      <c r="W255" s="1007"/>
      <c r="X255" s="1007"/>
      <c r="Y255" s="1007"/>
      <c r="Z255" s="1007"/>
      <c r="AA255" s="1007"/>
      <c r="AB255" s="1007"/>
      <c r="AC255" s="1007"/>
      <c r="AD255" s="1007"/>
      <c r="AE255" s="1007"/>
      <c r="AF255" s="1007"/>
      <c r="AG255" s="1007"/>
      <c r="AH255" s="1007"/>
      <c r="AI255" s="1007"/>
      <c r="AJ255" s="1007"/>
      <c r="AK255" s="1007"/>
      <c r="AL255" s="1007"/>
      <c r="AM255" s="1007"/>
      <c r="AN255" s="1007"/>
      <c r="AO255" s="1007"/>
      <c r="AP255" s="1007"/>
      <c r="AQ255" s="1007"/>
      <c r="AR255" s="1007"/>
      <c r="AS255" s="1007"/>
    </row>
  </sheetData>
  <autoFilter ref="A14:AS14"/>
  <mergeCells count="12">
    <mergeCell ref="A1:G1"/>
    <mergeCell ref="A2:G2"/>
    <mergeCell ref="A3:G3"/>
    <mergeCell ref="B132:F132"/>
    <mergeCell ref="B133:E133"/>
    <mergeCell ref="B138:G138"/>
    <mergeCell ref="A129:C129"/>
    <mergeCell ref="B130:H130"/>
    <mergeCell ref="B131:F131"/>
    <mergeCell ref="B134:G134"/>
    <mergeCell ref="B135:G135"/>
    <mergeCell ref="B136:F136"/>
  </mergeCells>
  <printOptions horizontalCentered="1"/>
  <pageMargins left="0.74803149606299213" right="0.39370078740157483" top="0.74803149606299213" bottom="3.9370078740157481" header="0.51181102362204722" footer="3.5433070866141736"/>
  <pageSetup paperSize="9" scale="97" firstPageNumber="55" orientation="portrait" blackAndWhite="1" useFirstPageNumber="1" r:id="rId1"/>
  <headerFooter alignWithMargins="0">
    <oddHeader xml:space="preserve">&amp;C   </oddHeader>
    <oddFooter>&amp;C&amp;"Times New Roman,Bold"  &amp;P</oddFooter>
  </headerFooter>
  <rowBreaks count="3" manualBreakCount="3">
    <brk id="39" max="7" man="1"/>
    <brk id="72" max="7" man="1"/>
    <brk id="103" max="7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>
    <tabColor rgb="FF92D050"/>
  </sheetPr>
  <dimension ref="A1:AG139"/>
  <sheetViews>
    <sheetView tabSelected="1" view="pageBreakPreview" zoomScaleSheetLayoutView="100" workbookViewId="0">
      <selection activeCell="C55" sqref="C55"/>
    </sheetView>
  </sheetViews>
  <sheetFormatPr defaultColWidth="9.140625" defaultRowHeight="12.75" x14ac:dyDescent="0.2"/>
  <cols>
    <col min="1" max="1" width="6.42578125" style="1123" customWidth="1"/>
    <col min="2" max="2" width="8.140625" style="1148" customWidth="1"/>
    <col min="3" max="3" width="34.5703125" style="1108" customWidth="1"/>
    <col min="4" max="4" width="10.42578125" style="1122" customWidth="1"/>
    <col min="5" max="5" width="9.42578125" style="1122" customWidth="1"/>
    <col min="6" max="6" width="10.85546875" style="1118" bestFit="1" customWidth="1"/>
    <col min="7" max="7" width="8.5703125" style="1118" customWidth="1"/>
    <col min="8" max="8" width="3.140625" style="1118" bestFit="1" customWidth="1"/>
    <col min="9" max="9" width="8.5703125" style="1133" customWidth="1"/>
    <col min="10" max="10" width="8.42578125" style="1133" customWidth="1"/>
    <col min="11" max="11" width="8.5703125" style="1122" customWidth="1"/>
    <col min="12" max="12" width="9.140625" style="1122" customWidth="1"/>
    <col min="13" max="13" width="9.5703125" style="1602" bestFit="1" customWidth="1"/>
    <col min="14" max="14" width="7.85546875" style="1121" customWidth="1"/>
    <col min="15" max="15" width="13.7109375" style="1121" customWidth="1"/>
    <col min="16" max="16" width="15.7109375" style="1121" customWidth="1"/>
    <col min="17" max="17" width="7" style="1121" customWidth="1"/>
    <col min="18" max="18" width="11.140625" style="1547" customWidth="1"/>
    <col min="19" max="19" width="6" style="1121" customWidth="1"/>
    <col min="20" max="20" width="6.7109375" style="1121" customWidth="1"/>
    <col min="21" max="21" width="7.7109375" style="1121" customWidth="1"/>
    <col min="22" max="22" width="5.7109375" style="1121" customWidth="1"/>
    <col min="23" max="23" width="13.85546875" style="1548" customWidth="1"/>
    <col min="24" max="24" width="8.7109375" style="1121" customWidth="1"/>
    <col min="25" max="25" width="10.7109375" style="1121" customWidth="1"/>
    <col min="26" max="26" width="8.7109375" style="1215" customWidth="1"/>
    <col min="27" max="27" width="8" style="1215" customWidth="1"/>
    <col min="28" max="28" width="12" style="1547" customWidth="1"/>
    <col min="29" max="32" width="9.140625" style="1118" customWidth="1"/>
    <col min="33" max="33" width="9.140625" style="1120" customWidth="1"/>
    <col min="34" max="36" width="9.140625" style="1118" customWidth="1"/>
    <col min="37" max="16384" width="9.140625" style="1118"/>
  </cols>
  <sheetData>
    <row r="1" spans="1:33" ht="14.1" customHeight="1" x14ac:dyDescent="0.2">
      <c r="A1" s="2097" t="s">
        <v>583</v>
      </c>
      <c r="B1" s="2097"/>
      <c r="C1" s="2097"/>
      <c r="D1" s="2097"/>
      <c r="E1" s="2097"/>
      <c r="F1" s="2097"/>
      <c r="G1" s="2097"/>
      <c r="H1" s="1391"/>
      <c r="I1" s="1391"/>
      <c r="J1" s="1391"/>
      <c r="K1" s="1391"/>
      <c r="L1" s="1391"/>
      <c r="M1" s="1546"/>
    </row>
    <row r="2" spans="1:33" ht="14.1" customHeight="1" x14ac:dyDescent="0.2">
      <c r="A2" s="2097" t="s">
        <v>586</v>
      </c>
      <c r="B2" s="2097"/>
      <c r="C2" s="2097"/>
      <c r="D2" s="2097"/>
      <c r="E2" s="2097"/>
      <c r="F2" s="2097"/>
      <c r="G2" s="2097"/>
      <c r="H2" s="1391"/>
      <c r="I2" s="1391"/>
      <c r="J2" s="1391"/>
      <c r="K2" s="1391"/>
      <c r="L2" s="1391"/>
      <c r="M2" s="1546"/>
    </row>
    <row r="3" spans="1:33" x14ac:dyDescent="0.2">
      <c r="A3" s="2088" t="s">
        <v>587</v>
      </c>
      <c r="B3" s="2088"/>
      <c r="C3" s="2088"/>
      <c r="D3" s="2088"/>
      <c r="E3" s="2088"/>
      <c r="F3" s="2088"/>
      <c r="G3" s="2088"/>
      <c r="H3" s="1478"/>
      <c r="I3" s="1391"/>
      <c r="J3" s="1391"/>
      <c r="K3" s="1391"/>
      <c r="L3" s="1391"/>
      <c r="M3" s="1546"/>
    </row>
    <row r="4" spans="1:33" ht="9.6" customHeight="1" x14ac:dyDescent="0.25">
      <c r="A4" s="1479"/>
      <c r="B4" s="1480"/>
      <c r="C4" s="1480"/>
      <c r="D4" s="1480"/>
      <c r="E4" s="1480"/>
      <c r="F4" s="1480"/>
      <c r="G4" s="1480"/>
      <c r="H4" s="1480"/>
      <c r="I4" s="1391"/>
      <c r="J4" s="1391"/>
      <c r="K4" s="1391"/>
      <c r="L4" s="1391"/>
      <c r="M4" s="1546"/>
    </row>
    <row r="5" spans="1:33" x14ac:dyDescent="0.2">
      <c r="A5" s="1479"/>
      <c r="B5" s="1481"/>
      <c r="C5" s="1481"/>
      <c r="D5" s="1482"/>
      <c r="E5" s="1483" t="s">
        <v>7</v>
      </c>
      <c r="F5" s="1483" t="s">
        <v>8</v>
      </c>
      <c r="G5" s="1483" t="s">
        <v>121</v>
      </c>
      <c r="H5" s="1484"/>
      <c r="I5" s="1391"/>
      <c r="J5" s="1391"/>
      <c r="K5" s="1391"/>
      <c r="L5" s="1391"/>
      <c r="M5" s="1546"/>
    </row>
    <row r="6" spans="1:33" x14ac:dyDescent="0.2">
      <c r="A6" s="1479"/>
      <c r="B6" s="1485" t="s">
        <v>9</v>
      </c>
      <c r="C6" s="1481" t="s">
        <v>10</v>
      </c>
      <c r="D6" s="1486" t="s">
        <v>61</v>
      </c>
      <c r="E6" s="1487">
        <v>212581</v>
      </c>
      <c r="F6" s="1487">
        <v>145870</v>
      </c>
      <c r="G6" s="1487">
        <f>SUM(E6:F6)</f>
        <v>358451</v>
      </c>
      <c r="H6" s="1487"/>
      <c r="I6" s="1391"/>
      <c r="J6" s="1391"/>
      <c r="K6" s="1391"/>
      <c r="L6" s="1391"/>
      <c r="M6" s="1546"/>
    </row>
    <row r="7" spans="1:33" x14ac:dyDescent="0.2">
      <c r="A7" s="1479"/>
      <c r="B7" s="1485" t="s">
        <v>11</v>
      </c>
      <c r="C7" s="1488" t="s">
        <v>12</v>
      </c>
      <c r="D7" s="1489"/>
      <c r="E7" s="1484"/>
      <c r="F7" s="1484"/>
      <c r="G7" s="1484"/>
      <c r="H7" s="1484"/>
      <c r="I7" s="1391"/>
      <c r="J7" s="1391"/>
      <c r="K7" s="1391"/>
      <c r="L7" s="1391"/>
      <c r="M7" s="1546"/>
    </row>
    <row r="8" spans="1:33" x14ac:dyDescent="0.2">
      <c r="A8" s="1479"/>
      <c r="B8" s="1485"/>
      <c r="C8" s="1488" t="s">
        <v>118</v>
      </c>
      <c r="D8" s="1489" t="s">
        <v>61</v>
      </c>
      <c r="E8" s="1484">
        <f>G24</f>
        <v>8586</v>
      </c>
      <c r="F8" s="1490">
        <f>G48</f>
        <v>9462</v>
      </c>
      <c r="G8" s="1484">
        <f>SUM(E8:F8)</f>
        <v>18048</v>
      </c>
      <c r="H8" s="1484"/>
      <c r="I8" s="1391"/>
      <c r="J8" s="1391"/>
      <c r="K8" s="1391"/>
      <c r="L8" s="1391"/>
      <c r="M8" s="1546"/>
    </row>
    <row r="9" spans="1:33" x14ac:dyDescent="0.2">
      <c r="A9" s="1479"/>
      <c r="B9" s="1491" t="s">
        <v>60</v>
      </c>
      <c r="C9" s="1481" t="s">
        <v>26</v>
      </c>
      <c r="D9" s="1492" t="s">
        <v>61</v>
      </c>
      <c r="E9" s="1493">
        <f>SUM(E6:E8)</f>
        <v>221167</v>
      </c>
      <c r="F9" s="1493">
        <f>SUM(F6:F8)</f>
        <v>155332</v>
      </c>
      <c r="G9" s="1493">
        <f>SUM(E9:F9)</f>
        <v>376499</v>
      </c>
      <c r="H9" s="1487"/>
      <c r="K9" s="1133"/>
      <c r="L9" s="1133"/>
      <c r="M9" s="1549"/>
    </row>
    <row r="10" spans="1:33" x14ac:dyDescent="0.2">
      <c r="A10" s="1479"/>
      <c r="B10" s="1485"/>
      <c r="C10" s="1481"/>
      <c r="D10" s="1494"/>
      <c r="E10" s="1494"/>
      <c r="F10" s="1486"/>
      <c r="G10" s="1494"/>
      <c r="H10" s="1494"/>
      <c r="K10" s="1133"/>
      <c r="L10" s="1133"/>
      <c r="M10" s="1549"/>
    </row>
    <row r="11" spans="1:33" s="1119" customFormat="1" x14ac:dyDescent="0.2">
      <c r="A11" s="1479"/>
      <c r="B11" s="1485" t="s">
        <v>27</v>
      </c>
      <c r="C11" s="1481" t="s">
        <v>28</v>
      </c>
      <c r="D11" s="1481"/>
      <c r="E11" s="1481"/>
      <c r="F11" s="1495"/>
      <c r="G11" s="1481"/>
      <c r="H11" s="1481"/>
      <c r="I11" s="1550"/>
      <c r="J11" s="1550"/>
      <c r="K11" s="1550"/>
      <c r="L11" s="1550"/>
      <c r="M11" s="1551"/>
      <c r="N11" s="1121"/>
      <c r="O11" s="1121"/>
      <c r="P11" s="1121"/>
      <c r="Q11" s="1121"/>
      <c r="R11" s="1547"/>
      <c r="S11" s="1121"/>
      <c r="T11" s="1121"/>
      <c r="U11" s="1121"/>
      <c r="V11" s="1121"/>
      <c r="W11" s="1548"/>
      <c r="X11" s="1121"/>
      <c r="Y11" s="1121"/>
      <c r="Z11" s="1121"/>
      <c r="AA11" s="1121"/>
      <c r="AB11" s="1547"/>
      <c r="AG11" s="1120"/>
    </row>
    <row r="12" spans="1:33" s="1103" customFormat="1" ht="12" customHeight="1" x14ac:dyDescent="0.2">
      <c r="A12" s="1487"/>
      <c r="B12" s="1498"/>
      <c r="C12" s="1498"/>
      <c r="D12" s="1498"/>
      <c r="E12" s="1498"/>
      <c r="F12" s="1498"/>
      <c r="G12" s="1498"/>
      <c r="H12" s="1498"/>
      <c r="I12" s="2089"/>
      <c r="J12" s="2089"/>
      <c r="K12" s="2089"/>
      <c r="L12" s="2089"/>
      <c r="M12" s="2090"/>
      <c r="N12" s="2089"/>
      <c r="O12" s="2089"/>
      <c r="P12" s="2089"/>
      <c r="Q12" s="2089"/>
      <c r="R12" s="2089"/>
      <c r="S12" s="2089"/>
      <c r="T12" s="2089"/>
      <c r="U12" s="2089"/>
      <c r="V12" s="2089"/>
      <c r="W12" s="2089"/>
      <c r="X12" s="2091"/>
      <c r="Y12" s="2091"/>
      <c r="Z12" s="2091"/>
      <c r="AA12" s="2091"/>
      <c r="AB12" s="2091"/>
    </row>
    <row r="13" spans="1:33" s="1103" customFormat="1" x14ac:dyDescent="0.2">
      <c r="A13" s="1496"/>
      <c r="B13" s="1497"/>
      <c r="C13" s="1497"/>
      <c r="D13" s="1497"/>
      <c r="E13" s="1497"/>
      <c r="F13" s="1497"/>
      <c r="G13" s="1497" t="s">
        <v>808</v>
      </c>
      <c r="H13" s="1498"/>
      <c r="I13" s="2092"/>
      <c r="J13" s="2092"/>
      <c r="K13" s="2092"/>
      <c r="L13" s="2092"/>
      <c r="M13" s="2093"/>
      <c r="N13" s="2092"/>
      <c r="O13" s="2092"/>
      <c r="P13" s="2092"/>
      <c r="Q13" s="2092"/>
      <c r="R13" s="2092"/>
      <c r="S13" s="2092"/>
      <c r="T13" s="2092"/>
      <c r="U13" s="2092"/>
      <c r="V13" s="2092"/>
      <c r="W13" s="2092"/>
      <c r="X13" s="2094"/>
      <c r="Y13" s="2094"/>
      <c r="Z13" s="2094"/>
      <c r="AA13" s="2094"/>
      <c r="AB13" s="2094"/>
    </row>
    <row r="14" spans="1:33" s="1103" customFormat="1" ht="13.5" thickBot="1" x14ac:dyDescent="0.25">
      <c r="A14" s="1499"/>
      <c r="B14" s="1500"/>
      <c r="C14" s="1500" t="s">
        <v>29</v>
      </c>
      <c r="D14" s="1500"/>
      <c r="E14" s="1500" t="s">
        <v>62</v>
      </c>
      <c r="F14" s="1500" t="s">
        <v>123</v>
      </c>
      <c r="G14" s="1501" t="s">
        <v>121</v>
      </c>
      <c r="H14" s="1484"/>
      <c r="I14" s="1107"/>
      <c r="J14" s="1107"/>
      <c r="K14" s="1107"/>
      <c r="L14" s="1107"/>
      <c r="M14" s="1552"/>
      <c r="N14" s="1107"/>
      <c r="O14" s="1107"/>
      <c r="P14" s="1107"/>
      <c r="Q14" s="1107"/>
      <c r="R14" s="1106"/>
      <c r="S14" s="1107"/>
      <c r="T14" s="1107"/>
      <c r="U14" s="1107"/>
      <c r="V14" s="1107"/>
      <c r="W14" s="1552"/>
      <c r="X14" s="1105"/>
      <c r="Y14" s="1105"/>
      <c r="Z14" s="1105"/>
      <c r="AA14" s="1105"/>
      <c r="AB14" s="1104"/>
    </row>
    <row r="15" spans="1:33" ht="13.9" customHeight="1" thickTop="1" x14ac:dyDescent="0.2">
      <c r="C15" s="1147" t="s">
        <v>63</v>
      </c>
      <c r="D15" s="1553"/>
      <c r="E15" s="1554"/>
      <c r="F15" s="1554"/>
      <c r="G15" s="1555"/>
      <c r="H15" s="1555"/>
      <c r="I15" s="1119"/>
      <c r="J15" s="1119"/>
      <c r="K15" s="1119"/>
      <c r="L15" s="1119"/>
      <c r="M15" s="1556"/>
      <c r="N15" s="1119"/>
      <c r="O15" s="1119"/>
      <c r="P15" s="1119"/>
      <c r="Q15" s="1119"/>
      <c r="R15" s="1120"/>
      <c r="S15" s="1119"/>
      <c r="T15" s="1119"/>
      <c r="U15" s="1118"/>
      <c r="V15" s="1118"/>
      <c r="W15" s="1556"/>
      <c r="X15" s="1118"/>
      <c r="Y15" s="1118"/>
      <c r="Z15" s="1118"/>
      <c r="AA15" s="1118"/>
      <c r="AB15" s="1120"/>
      <c r="AG15" s="1118"/>
    </row>
    <row r="16" spans="1:33" s="1007" customFormat="1" ht="13.9" customHeight="1" x14ac:dyDescent="0.2">
      <c r="A16" s="1557" t="s">
        <v>64</v>
      </c>
      <c r="B16" s="1558">
        <v>2070</v>
      </c>
      <c r="C16" s="1559" t="s">
        <v>129</v>
      </c>
      <c r="D16" s="1560"/>
      <c r="E16" s="1560"/>
      <c r="F16" s="1560"/>
      <c r="G16" s="1560"/>
      <c r="H16" s="1560"/>
      <c r="M16" s="1561"/>
      <c r="W16" s="1561"/>
    </row>
    <row r="17" spans="1:33" s="1007" customFormat="1" ht="13.9" customHeight="1" x14ac:dyDescent="0.2">
      <c r="A17" s="1557"/>
      <c r="B17" s="1562">
        <v>3.0000000000000001E-3</v>
      </c>
      <c r="C17" s="1559" t="s">
        <v>92</v>
      </c>
      <c r="D17" s="1195"/>
      <c r="E17" s="1195"/>
      <c r="F17" s="1195"/>
      <c r="G17" s="1195"/>
      <c r="H17" s="1195"/>
      <c r="M17" s="1561"/>
      <c r="W17" s="1561"/>
    </row>
    <row r="18" spans="1:33" s="1007" customFormat="1" ht="13.9" customHeight="1" x14ac:dyDescent="0.2">
      <c r="A18" s="1131"/>
      <c r="B18" s="1140">
        <v>29</v>
      </c>
      <c r="C18" s="1037" t="s">
        <v>275</v>
      </c>
      <c r="D18" s="1036"/>
      <c r="E18" s="1059"/>
      <c r="F18" s="1059"/>
      <c r="G18" s="1059"/>
      <c r="H18" s="1059"/>
      <c r="I18" s="1119"/>
      <c r="J18" s="1119"/>
      <c r="K18" s="1119"/>
      <c r="L18" s="1119"/>
      <c r="M18" s="1561"/>
      <c r="W18" s="1561"/>
    </row>
    <row r="19" spans="1:33" s="1007" customFormat="1" ht="79.900000000000006" customHeight="1" x14ac:dyDescent="0.2">
      <c r="A19" s="1132" t="s">
        <v>627</v>
      </c>
      <c r="B19" s="1140" t="s">
        <v>626</v>
      </c>
      <c r="C19" s="1037" t="s">
        <v>848</v>
      </c>
      <c r="D19" s="1036"/>
      <c r="E19" s="1089">
        <v>8452</v>
      </c>
      <c r="F19" s="1513">
        <v>0</v>
      </c>
      <c r="G19" s="1059">
        <f>F19+E19</f>
        <v>8452</v>
      </c>
      <c r="H19" s="1059" t="s">
        <v>620</v>
      </c>
      <c r="I19" s="1016"/>
      <c r="J19" s="1016"/>
      <c r="K19" s="1016"/>
      <c r="L19" s="1016"/>
      <c r="M19" s="1016"/>
      <c r="N19" s="1119"/>
      <c r="W19" s="1561"/>
    </row>
    <row r="20" spans="1:33" s="1007" customFormat="1" ht="27.6" customHeight="1" x14ac:dyDescent="0.2">
      <c r="A20" s="1132" t="s">
        <v>627</v>
      </c>
      <c r="B20" s="1140" t="s">
        <v>716</v>
      </c>
      <c r="C20" s="1037" t="s">
        <v>826</v>
      </c>
      <c r="D20" s="1036"/>
      <c r="E20" s="1089">
        <v>134</v>
      </c>
      <c r="F20" s="1513">
        <v>0</v>
      </c>
      <c r="G20" s="1059">
        <f>F20+E20</f>
        <v>134</v>
      </c>
      <c r="H20" s="1059" t="s">
        <v>622</v>
      </c>
      <c r="I20" s="1016"/>
      <c r="J20" s="1016"/>
      <c r="K20" s="1016"/>
      <c r="L20" s="1016"/>
      <c r="M20" s="1016"/>
      <c r="N20" s="1119"/>
      <c r="W20" s="1561"/>
    </row>
    <row r="21" spans="1:33" s="1007" customFormat="1" ht="13.9" customHeight="1" x14ac:dyDescent="0.2">
      <c r="A21" s="1131" t="s">
        <v>60</v>
      </c>
      <c r="B21" s="1140">
        <v>29</v>
      </c>
      <c r="C21" s="1037" t="s">
        <v>275</v>
      </c>
      <c r="D21" s="1036"/>
      <c r="E21" s="1041">
        <f>E19+E20</f>
        <v>8586</v>
      </c>
      <c r="F21" s="1514">
        <f>F19+F20</f>
        <v>0</v>
      </c>
      <c r="G21" s="1041">
        <f>G19+G20</f>
        <v>8586</v>
      </c>
      <c r="H21" s="1059"/>
      <c r="I21" s="1119"/>
      <c r="J21" s="1119"/>
      <c r="K21" s="1119"/>
      <c r="L21" s="1119"/>
      <c r="M21" s="1561"/>
      <c r="W21" s="1561"/>
    </row>
    <row r="22" spans="1:33" s="1007" customFormat="1" ht="14.45" customHeight="1" x14ac:dyDescent="0.2">
      <c r="A22" s="1557" t="s">
        <v>60</v>
      </c>
      <c r="B22" s="1562">
        <v>3.0000000000000001E-3</v>
      </c>
      <c r="C22" s="1559" t="s">
        <v>92</v>
      </c>
      <c r="D22" s="1036"/>
      <c r="E22" s="1041">
        <f>E21</f>
        <v>8586</v>
      </c>
      <c r="F22" s="1514">
        <f t="shared" ref="F22:G24" si="0">F21</f>
        <v>0</v>
      </c>
      <c r="G22" s="1041">
        <f t="shared" si="0"/>
        <v>8586</v>
      </c>
      <c r="H22" s="1059"/>
      <c r="M22" s="1134"/>
      <c r="W22" s="1561"/>
    </row>
    <row r="23" spans="1:33" s="1007" customFormat="1" ht="14.45" customHeight="1" x14ac:dyDescent="0.2">
      <c r="A23" s="1557" t="s">
        <v>60</v>
      </c>
      <c r="B23" s="1558">
        <v>2070</v>
      </c>
      <c r="C23" s="1559" t="s">
        <v>129</v>
      </c>
      <c r="D23" s="1137"/>
      <c r="E23" s="1124">
        <f>E22</f>
        <v>8586</v>
      </c>
      <c r="F23" s="1632">
        <f t="shared" si="0"/>
        <v>0</v>
      </c>
      <c r="G23" s="1124">
        <f t="shared" si="0"/>
        <v>8586</v>
      </c>
      <c r="H23" s="1089"/>
      <c r="M23" s="1134"/>
      <c r="W23" s="1561"/>
    </row>
    <row r="24" spans="1:33" ht="14.45" customHeight="1" x14ac:dyDescent="0.2">
      <c r="A24" s="1130" t="s">
        <v>60</v>
      </c>
      <c r="B24" s="1585"/>
      <c r="C24" s="1586" t="s">
        <v>63</v>
      </c>
      <c r="D24" s="1053"/>
      <c r="E24" s="1041">
        <f>E23</f>
        <v>8586</v>
      </c>
      <c r="F24" s="1514">
        <f t="shared" si="0"/>
        <v>0</v>
      </c>
      <c r="G24" s="1041">
        <f t="shared" si="0"/>
        <v>8586</v>
      </c>
      <c r="H24" s="1059"/>
      <c r="I24" s="1119"/>
      <c r="J24" s="1119"/>
      <c r="K24" s="1119"/>
      <c r="L24" s="1119"/>
      <c r="M24" s="1556"/>
      <c r="N24" s="1119"/>
      <c r="O24" s="1119"/>
      <c r="P24" s="1119"/>
      <c r="Q24" s="1119"/>
      <c r="R24" s="1120"/>
      <c r="S24" s="1119"/>
      <c r="T24" s="1119"/>
      <c r="U24" s="1118"/>
      <c r="V24" s="1118"/>
      <c r="W24" s="1556"/>
      <c r="X24" s="1118"/>
      <c r="Y24" s="1118"/>
      <c r="Z24" s="1118"/>
      <c r="AA24" s="1118"/>
      <c r="AB24" s="1118"/>
      <c r="AG24" s="1118"/>
    </row>
    <row r="25" spans="1:33" ht="7.15" customHeight="1" x14ac:dyDescent="0.2">
      <c r="A25" s="1131"/>
      <c r="B25" s="1140"/>
      <c r="C25" s="1587"/>
      <c r="D25" s="1588"/>
      <c r="E25" s="1139"/>
      <c r="F25" s="1513"/>
      <c r="G25" s="1589"/>
      <c r="H25" s="1589"/>
      <c r="I25" s="1119"/>
      <c r="J25" s="1119"/>
      <c r="K25" s="1119"/>
      <c r="L25" s="1119"/>
      <c r="M25" s="1556"/>
      <c r="N25" s="1119"/>
      <c r="O25" s="1119"/>
      <c r="P25" s="1119"/>
      <c r="Q25" s="1119"/>
      <c r="R25" s="1120"/>
      <c r="S25" s="1119"/>
      <c r="T25" s="1119"/>
      <c r="U25" s="1118"/>
      <c r="V25" s="1118"/>
      <c r="W25" s="1556"/>
      <c r="X25" s="1118"/>
      <c r="Y25" s="1118"/>
      <c r="Z25" s="1118"/>
      <c r="AA25" s="1118"/>
      <c r="AB25" s="1118"/>
      <c r="AG25" s="1118"/>
    </row>
    <row r="26" spans="1:33" ht="14.45" customHeight="1" x14ac:dyDescent="0.2">
      <c r="A26" s="1131"/>
      <c r="B26" s="1140"/>
      <c r="C26" s="1590" t="s">
        <v>15</v>
      </c>
      <c r="D26" s="1591"/>
      <c r="E26" s="1146"/>
      <c r="F26" s="1515"/>
      <c r="G26" s="1592"/>
      <c r="H26" s="1592"/>
      <c r="I26" s="1119"/>
      <c r="J26" s="1119"/>
      <c r="K26" s="1119"/>
      <c r="L26" s="1119"/>
      <c r="M26" s="1556"/>
      <c r="N26" s="1119"/>
      <c r="O26" s="1119"/>
      <c r="P26" s="1119"/>
      <c r="Q26" s="1119"/>
      <c r="R26" s="1120"/>
      <c r="S26" s="1119"/>
      <c r="T26" s="1119"/>
      <c r="U26" s="1118"/>
      <c r="V26" s="1118"/>
      <c r="W26" s="1556"/>
      <c r="X26" s="1118"/>
      <c r="Y26" s="1118"/>
      <c r="Z26" s="1118"/>
      <c r="AA26" s="1118"/>
      <c r="AB26" s="1118"/>
      <c r="AG26" s="1118"/>
    </row>
    <row r="27" spans="1:33" s="1007" customFormat="1" ht="14.45" customHeight="1" x14ac:dyDescent="0.2">
      <c r="A27" s="1566" t="s">
        <v>64</v>
      </c>
      <c r="B27" s="1593">
        <v>4059</v>
      </c>
      <c r="C27" s="1594" t="s">
        <v>271</v>
      </c>
      <c r="D27" s="1595"/>
      <c r="E27" s="1595"/>
      <c r="F27" s="1633"/>
      <c r="G27" s="1595"/>
      <c r="H27" s="1595"/>
      <c r="M27" s="1561"/>
      <c r="W27" s="1561"/>
    </row>
    <row r="28" spans="1:33" s="1007" customFormat="1" ht="14.45" customHeight="1" x14ac:dyDescent="0.2">
      <c r="A28" s="1564"/>
      <c r="B28" s="1603">
        <v>1</v>
      </c>
      <c r="C28" s="1069" t="s">
        <v>268</v>
      </c>
      <c r="D28" s="1595"/>
      <c r="E28" s="1598"/>
      <c r="F28" s="1634"/>
      <c r="G28" s="1598"/>
      <c r="H28" s="1598"/>
      <c r="M28" s="1561"/>
      <c r="W28" s="1561"/>
    </row>
    <row r="29" spans="1:33" s="1007" customFormat="1" ht="14.45" customHeight="1" x14ac:dyDescent="0.2">
      <c r="A29" s="1564"/>
      <c r="B29" s="1144">
        <v>1.0509999999999999</v>
      </c>
      <c r="C29" s="1126" t="s">
        <v>54</v>
      </c>
      <c r="D29" s="1595"/>
      <c r="E29" s="1598"/>
      <c r="F29" s="1634"/>
      <c r="G29" s="1598"/>
      <c r="H29" s="1598"/>
      <c r="M29" s="1561"/>
      <c r="W29" s="1561"/>
    </row>
    <row r="30" spans="1:33" s="1007" customFormat="1" ht="25.5" x14ac:dyDescent="0.2">
      <c r="A30" s="1600"/>
      <c r="B30" s="1601">
        <v>65</v>
      </c>
      <c r="C30" s="1083" t="s">
        <v>582</v>
      </c>
      <c r="D30" s="1036"/>
      <c r="E30" s="1036"/>
      <c r="F30" s="1513"/>
      <c r="G30" s="1036"/>
      <c r="H30" s="1036"/>
      <c r="M30" s="1561"/>
      <c r="W30" s="1561"/>
    </row>
    <row r="31" spans="1:33" s="1007" customFormat="1" ht="14.45" customHeight="1" x14ac:dyDescent="0.2">
      <c r="A31" s="1827" t="s">
        <v>627</v>
      </c>
      <c r="B31" s="1827" t="s">
        <v>717</v>
      </c>
      <c r="C31" s="1828" t="s">
        <v>718</v>
      </c>
      <c r="D31" s="1034"/>
      <c r="E31" s="1035">
        <v>3427</v>
      </c>
      <c r="F31" s="1518">
        <v>0</v>
      </c>
      <c r="G31" s="1035">
        <f>SUM(E31:F31)</f>
        <v>3427</v>
      </c>
      <c r="H31" s="1059" t="s">
        <v>622</v>
      </c>
      <c r="I31" s="1016"/>
      <c r="J31" s="1016"/>
      <c r="K31" s="1016"/>
      <c r="L31" s="1016"/>
      <c r="M31" s="1016"/>
      <c r="W31" s="1561"/>
    </row>
    <row r="32" spans="1:33" s="1007" customFormat="1" ht="25.5" x14ac:dyDescent="0.2">
      <c r="A32" s="1600" t="s">
        <v>60</v>
      </c>
      <c r="B32" s="1601">
        <v>65</v>
      </c>
      <c r="C32" s="1083" t="s">
        <v>582</v>
      </c>
      <c r="D32" s="1036"/>
      <c r="E32" s="1035">
        <f>E31</f>
        <v>3427</v>
      </c>
      <c r="F32" s="1518">
        <f t="shared" ref="F32:G32" si="1">F31</f>
        <v>0</v>
      </c>
      <c r="G32" s="1035">
        <f t="shared" si="1"/>
        <v>3427</v>
      </c>
      <c r="H32" s="1059"/>
      <c r="M32" s="1561"/>
      <c r="W32" s="1561"/>
    </row>
    <row r="33" spans="1:28" s="1007" customFormat="1" ht="10.15" customHeight="1" x14ac:dyDescent="0.2">
      <c r="A33" s="1600"/>
      <c r="B33" s="1601"/>
      <c r="C33" s="1083"/>
      <c r="D33" s="1036"/>
      <c r="E33" s="1059"/>
      <c r="F33" s="1513"/>
      <c r="G33" s="1059"/>
      <c r="H33" s="1059"/>
      <c r="M33" s="1561"/>
      <c r="W33" s="1561"/>
    </row>
    <row r="34" spans="1:28" s="1007" customFormat="1" ht="25.5" x14ac:dyDescent="0.2">
      <c r="A34" s="1600"/>
      <c r="B34" s="1601">
        <v>66</v>
      </c>
      <c r="C34" s="1083" t="s">
        <v>581</v>
      </c>
      <c r="D34" s="1036"/>
      <c r="E34" s="1036"/>
      <c r="F34" s="1513"/>
      <c r="G34" s="1036"/>
      <c r="H34" s="1036"/>
      <c r="M34" s="1561"/>
      <c r="W34" s="1561"/>
    </row>
    <row r="35" spans="1:28" s="1007" customFormat="1" ht="14.45" customHeight="1" x14ac:dyDescent="0.2">
      <c r="A35" s="1601" t="s">
        <v>627</v>
      </c>
      <c r="B35" s="1601" t="s">
        <v>719</v>
      </c>
      <c r="C35" s="1083" t="s">
        <v>718</v>
      </c>
      <c r="D35" s="1036"/>
      <c r="E35" s="1059">
        <v>3380</v>
      </c>
      <c r="F35" s="1513">
        <v>0</v>
      </c>
      <c r="G35" s="1059">
        <f>SUM(E35:F35)</f>
        <v>3380</v>
      </c>
      <c r="H35" s="1059" t="s">
        <v>622</v>
      </c>
      <c r="I35" s="1016"/>
      <c r="J35" s="1016"/>
      <c r="K35" s="1016"/>
      <c r="L35" s="1016"/>
      <c r="M35" s="1016"/>
      <c r="W35" s="1561"/>
    </row>
    <row r="36" spans="1:28" s="1007" customFormat="1" ht="25.5" x14ac:dyDescent="0.2">
      <c r="A36" s="1600" t="s">
        <v>60</v>
      </c>
      <c r="B36" s="1601">
        <v>66</v>
      </c>
      <c r="C36" s="1083" t="s">
        <v>581</v>
      </c>
      <c r="D36" s="1036"/>
      <c r="E36" s="1041">
        <f>E35</f>
        <v>3380</v>
      </c>
      <c r="F36" s="1514">
        <f t="shared" ref="F36:G36" si="2">F35</f>
        <v>0</v>
      </c>
      <c r="G36" s="1041">
        <f t="shared" si="2"/>
        <v>3380</v>
      </c>
      <c r="H36" s="1059"/>
      <c r="M36" s="1561"/>
      <c r="W36" s="1561"/>
    </row>
    <row r="37" spans="1:28" s="1007" customFormat="1" ht="10.15" customHeight="1" x14ac:dyDescent="0.2">
      <c r="A37" s="1600"/>
      <c r="B37" s="1601"/>
      <c r="C37" s="1083"/>
      <c r="D37" s="1036"/>
      <c r="E37" s="1059"/>
      <c r="F37" s="1513"/>
      <c r="G37" s="1059"/>
      <c r="H37" s="1059"/>
      <c r="M37" s="1561"/>
      <c r="W37" s="1561"/>
    </row>
    <row r="38" spans="1:28" s="1007" customFormat="1" ht="25.5" x14ac:dyDescent="0.2">
      <c r="A38" s="1600"/>
      <c r="B38" s="1601">
        <v>67</v>
      </c>
      <c r="C38" s="1083" t="s">
        <v>580</v>
      </c>
      <c r="D38" s="1036"/>
      <c r="E38" s="1036"/>
      <c r="F38" s="1513"/>
      <c r="G38" s="1036"/>
      <c r="H38" s="1036"/>
      <c r="I38" s="1119"/>
      <c r="M38" s="1561"/>
      <c r="W38" s="1561"/>
    </row>
    <row r="39" spans="1:28" s="1007" customFormat="1" ht="14.45" customHeight="1" x14ac:dyDescent="0.2">
      <c r="A39" s="1601" t="s">
        <v>627</v>
      </c>
      <c r="B39" s="1601" t="s">
        <v>720</v>
      </c>
      <c r="C39" s="1083" t="s">
        <v>718</v>
      </c>
      <c r="D39" s="1036"/>
      <c r="E39" s="1059">
        <v>1755</v>
      </c>
      <c r="F39" s="1513">
        <v>0</v>
      </c>
      <c r="G39" s="1059">
        <f>SUM(E39:F39)</f>
        <v>1755</v>
      </c>
      <c r="H39" s="1059" t="s">
        <v>622</v>
      </c>
      <c r="I39" s="1016"/>
      <c r="J39" s="1016"/>
      <c r="K39" s="1016"/>
      <c r="L39" s="1016"/>
      <c r="M39" s="1016"/>
      <c r="N39" s="1119"/>
      <c r="W39" s="1561"/>
    </row>
    <row r="40" spans="1:28" s="1007" customFormat="1" ht="25.5" x14ac:dyDescent="0.2">
      <c r="A40" s="1600" t="s">
        <v>60</v>
      </c>
      <c r="B40" s="1601">
        <v>67</v>
      </c>
      <c r="C40" s="1083" t="s">
        <v>580</v>
      </c>
      <c r="D40" s="1036"/>
      <c r="E40" s="1041">
        <f>E39</f>
        <v>1755</v>
      </c>
      <c r="F40" s="1514">
        <f t="shared" ref="F40:G40" si="3">F39</f>
        <v>0</v>
      </c>
      <c r="G40" s="1041">
        <f t="shared" si="3"/>
        <v>1755</v>
      </c>
      <c r="H40" s="1059"/>
      <c r="M40" s="1561"/>
      <c r="W40" s="1561"/>
    </row>
    <row r="41" spans="1:28" s="1007" customFormat="1" ht="12.6" customHeight="1" x14ac:dyDescent="0.2">
      <c r="A41" s="1600"/>
      <c r="B41" s="1601"/>
      <c r="C41" s="1083"/>
      <c r="D41" s="1036"/>
      <c r="E41" s="1059"/>
      <c r="F41" s="1513"/>
      <c r="G41" s="1059"/>
      <c r="H41" s="1059"/>
      <c r="M41" s="1561"/>
      <c r="W41" s="1561"/>
    </row>
    <row r="42" spans="1:28" s="1007" customFormat="1" ht="42" customHeight="1" x14ac:dyDescent="0.2">
      <c r="A42" s="1601" t="s">
        <v>627</v>
      </c>
      <c r="B42" s="1601">
        <v>69</v>
      </c>
      <c r="C42" s="1083" t="s">
        <v>861</v>
      </c>
      <c r="D42" s="1036"/>
      <c r="E42" s="1059"/>
      <c r="F42" s="1513"/>
      <c r="G42" s="1059"/>
      <c r="H42" s="1059"/>
      <c r="I42" s="1119"/>
      <c r="J42" s="1119"/>
      <c r="K42" s="1119"/>
      <c r="L42" s="1119"/>
      <c r="M42" s="1134"/>
      <c r="W42" s="1561"/>
    </row>
    <row r="43" spans="1:28" s="1007" customFormat="1" ht="17.25" customHeight="1" x14ac:dyDescent="0.2">
      <c r="A43" s="1600"/>
      <c r="B43" s="1601" t="s">
        <v>721</v>
      </c>
      <c r="C43" s="1083" t="s">
        <v>718</v>
      </c>
      <c r="D43" s="1036"/>
      <c r="E43" s="1059">
        <v>900</v>
      </c>
      <c r="F43" s="1513">
        <v>0</v>
      </c>
      <c r="G43" s="1059">
        <f>SUM(E43:F43)</f>
        <v>900</v>
      </c>
      <c r="H43" s="1059" t="s">
        <v>622</v>
      </c>
      <c r="I43" s="1016"/>
      <c r="J43" s="1016"/>
      <c r="K43" s="1016"/>
      <c r="L43" s="1016"/>
      <c r="M43" s="1016"/>
      <c r="W43" s="1561"/>
    </row>
    <row r="44" spans="1:28" s="1007" customFormat="1" ht="40.5" customHeight="1" x14ac:dyDescent="0.2">
      <c r="A44" s="1600" t="s">
        <v>60</v>
      </c>
      <c r="B44" s="1601">
        <v>69</v>
      </c>
      <c r="C44" s="1083" t="s">
        <v>862</v>
      </c>
      <c r="D44" s="1036"/>
      <c r="E44" s="1041">
        <f>E43</f>
        <v>900</v>
      </c>
      <c r="F44" s="1514">
        <f>F43</f>
        <v>0</v>
      </c>
      <c r="G44" s="1041">
        <f>G43</f>
        <v>900</v>
      </c>
      <c r="H44" s="1059"/>
      <c r="I44" s="1119"/>
      <c r="J44" s="1119"/>
      <c r="K44" s="1119"/>
      <c r="L44" s="1119"/>
      <c r="M44" s="1134"/>
      <c r="W44" s="1561"/>
    </row>
    <row r="45" spans="1:28" s="1007" customFormat="1" ht="14.45" customHeight="1" x14ac:dyDescent="0.2">
      <c r="A45" s="1564" t="s">
        <v>60</v>
      </c>
      <c r="B45" s="1144">
        <v>1.0509999999999999</v>
      </c>
      <c r="C45" s="1126" t="s">
        <v>54</v>
      </c>
      <c r="D45" s="1036"/>
      <c r="E45" s="1035">
        <f>E32+E36+E40+E44</f>
        <v>9462</v>
      </c>
      <c r="F45" s="1518">
        <f t="shared" ref="F45:G45" si="4">F32+F36+F40+F44</f>
        <v>0</v>
      </c>
      <c r="G45" s="1035">
        <f t="shared" si="4"/>
        <v>9462</v>
      </c>
      <c r="H45" s="1059"/>
      <c r="M45" s="1561"/>
      <c r="W45" s="1561"/>
    </row>
    <row r="46" spans="1:28" s="1007" customFormat="1" ht="14.45" customHeight="1" x14ac:dyDescent="0.2">
      <c r="A46" s="1564" t="s">
        <v>60</v>
      </c>
      <c r="B46" s="1603">
        <v>1</v>
      </c>
      <c r="C46" s="1069" t="s">
        <v>268</v>
      </c>
      <c r="D46" s="1036"/>
      <c r="E46" s="1035">
        <f t="shared" ref="E46:E47" si="5">E45</f>
        <v>9462</v>
      </c>
      <c r="F46" s="1518">
        <f t="shared" ref="F46:G46" si="6">F45</f>
        <v>0</v>
      </c>
      <c r="G46" s="1035">
        <f t="shared" si="6"/>
        <v>9462</v>
      </c>
      <c r="H46" s="1059"/>
      <c r="M46" s="1561"/>
      <c r="W46" s="1561"/>
    </row>
    <row r="47" spans="1:28" s="1007" customFormat="1" ht="14.45" customHeight="1" x14ac:dyDescent="0.2">
      <c r="A47" s="1573" t="s">
        <v>60</v>
      </c>
      <c r="B47" s="1604">
        <v>4059</v>
      </c>
      <c r="C47" s="1605" t="s">
        <v>271</v>
      </c>
      <c r="D47" s="1034"/>
      <c r="E47" s="1041">
        <f t="shared" si="5"/>
        <v>9462</v>
      </c>
      <c r="F47" s="1514">
        <f t="shared" ref="F47:G47" si="7">F46</f>
        <v>0</v>
      </c>
      <c r="G47" s="1041">
        <f t="shared" si="7"/>
        <v>9462</v>
      </c>
      <c r="H47" s="1059"/>
      <c r="M47" s="1561"/>
      <c r="W47" s="1561"/>
    </row>
    <row r="48" spans="1:28" s="1015" customFormat="1" ht="14.45" customHeight="1" x14ac:dyDescent="0.2">
      <c r="A48" s="1136" t="s">
        <v>60</v>
      </c>
      <c r="B48" s="1082"/>
      <c r="C48" s="1613" t="s">
        <v>15</v>
      </c>
      <c r="D48" s="1100"/>
      <c r="E48" s="1138">
        <f>E47</f>
        <v>9462</v>
      </c>
      <c r="F48" s="1635">
        <f t="shared" ref="F48:G48" si="8">F47</f>
        <v>0</v>
      </c>
      <c r="G48" s="1138">
        <f t="shared" si="8"/>
        <v>9462</v>
      </c>
      <c r="H48" s="1089"/>
      <c r="I48" s="1016"/>
      <c r="J48" s="1016"/>
      <c r="K48" s="1016"/>
      <c r="L48" s="1016"/>
      <c r="M48" s="1018"/>
      <c r="N48" s="1016"/>
      <c r="O48" s="1016"/>
      <c r="P48" s="1016"/>
      <c r="Q48" s="1016"/>
      <c r="R48" s="1508"/>
      <c r="S48" s="1016"/>
      <c r="T48" s="1016"/>
      <c r="W48" s="1018"/>
      <c r="AB48" s="1508"/>
    </row>
    <row r="49" spans="1:33" s="1015" customFormat="1" ht="14.45" customHeight="1" x14ac:dyDescent="0.2">
      <c r="A49" s="1130" t="s">
        <v>60</v>
      </c>
      <c r="B49" s="1614"/>
      <c r="C49" s="1129" t="s">
        <v>61</v>
      </c>
      <c r="D49" s="1137"/>
      <c r="E49" s="1138">
        <f>E48+E24</f>
        <v>18048</v>
      </c>
      <c r="F49" s="1635">
        <f>F48+F24</f>
        <v>0</v>
      </c>
      <c r="G49" s="1138">
        <f>G48+G24</f>
        <v>18048</v>
      </c>
      <c r="H49" s="1089"/>
      <c r="I49" s="1615"/>
      <c r="J49" s="1016"/>
      <c r="K49" s="1016"/>
      <c r="L49" s="1016"/>
      <c r="M49" s="1018"/>
      <c r="N49" s="1016"/>
      <c r="O49" s="1016"/>
      <c r="P49" s="1016"/>
      <c r="Q49" s="1016"/>
      <c r="R49" s="1508"/>
      <c r="S49" s="1016"/>
      <c r="T49" s="1016"/>
      <c r="W49" s="1018"/>
      <c r="AB49" s="1508"/>
    </row>
    <row r="50" spans="1:33" s="1015" customFormat="1" ht="14.45" customHeight="1" x14ac:dyDescent="0.2">
      <c r="A50" s="1829" t="s">
        <v>830</v>
      </c>
      <c r="B50" s="1829"/>
      <c r="C50" s="1829"/>
      <c r="D50" s="1829"/>
      <c r="E50" s="1829"/>
      <c r="F50" s="1829"/>
      <c r="G50" s="1829"/>
      <c r="H50" s="1089"/>
      <c r="I50" s="1615"/>
      <c r="J50" s="1016"/>
      <c r="K50" s="1016"/>
      <c r="L50" s="1016"/>
      <c r="M50" s="1018"/>
      <c r="N50" s="1016"/>
      <c r="O50" s="1016"/>
      <c r="P50" s="1016"/>
      <c r="Q50" s="1016"/>
      <c r="R50" s="1508"/>
      <c r="S50" s="1016"/>
      <c r="T50" s="1016"/>
      <c r="W50" s="1018"/>
      <c r="AB50" s="1508"/>
    </row>
    <row r="51" spans="1:33" s="1015" customFormat="1" ht="14.45" customHeight="1" x14ac:dyDescent="0.2">
      <c r="A51" s="2095" t="s">
        <v>625</v>
      </c>
      <c r="B51" s="2095"/>
      <c r="C51" s="2095"/>
      <c r="D51" s="1086"/>
      <c r="E51" s="1089"/>
      <c r="F51" s="1089"/>
      <c r="G51" s="1089"/>
      <c r="H51" s="1089"/>
      <c r="I51" s="1615"/>
      <c r="J51" s="1016"/>
      <c r="K51" s="1016"/>
      <c r="L51" s="1016"/>
      <c r="M51" s="1018"/>
      <c r="N51" s="1016"/>
      <c r="O51" s="1016"/>
      <c r="P51" s="1016"/>
      <c r="Q51" s="1016"/>
      <c r="R51" s="1508"/>
      <c r="S51" s="1016"/>
      <c r="T51" s="1016"/>
      <c r="W51" s="1018"/>
      <c r="AB51" s="1508"/>
    </row>
    <row r="52" spans="1:33" s="1015" customFormat="1" ht="15.75" customHeight="1" x14ac:dyDescent="0.2">
      <c r="A52" s="1825" t="s">
        <v>620</v>
      </c>
      <c r="B52" s="2096" t="s">
        <v>628</v>
      </c>
      <c r="C52" s="2096"/>
      <c r="D52" s="2096"/>
      <c r="E52" s="2096"/>
      <c r="F52" s="2096"/>
      <c r="G52" s="2096"/>
      <c r="H52" s="1616"/>
      <c r="I52" s="1145"/>
      <c r="J52" s="1145"/>
      <c r="K52" s="1145"/>
      <c r="L52" s="1145"/>
      <c r="M52" s="1145"/>
      <c r="N52" s="1016"/>
      <c r="O52" s="1016"/>
      <c r="P52" s="1016"/>
      <c r="Q52" s="1016"/>
      <c r="R52" s="1018"/>
      <c r="S52" s="1016"/>
      <c r="T52" s="1016"/>
      <c r="U52" s="1016"/>
      <c r="V52" s="1016"/>
      <c r="W52" s="1508"/>
      <c r="X52" s="1016"/>
      <c r="Y52" s="1016"/>
      <c r="AB52" s="1018"/>
      <c r="AG52" s="1508"/>
    </row>
    <row r="53" spans="1:33" s="1015" customFormat="1" x14ac:dyDescent="0.2">
      <c r="A53" s="1826" t="s">
        <v>622</v>
      </c>
      <c r="B53" s="2095" t="s">
        <v>722</v>
      </c>
      <c r="C53" s="2095"/>
      <c r="D53" s="2095"/>
      <c r="E53" s="2095"/>
      <c r="F53" s="2095"/>
      <c r="G53" s="2095"/>
      <c r="H53" s="1145"/>
      <c r="I53" s="1145"/>
      <c r="J53" s="1145"/>
      <c r="K53" s="1145"/>
      <c r="L53" s="1145"/>
      <c r="M53" s="1145"/>
      <c r="N53" s="1019"/>
      <c r="O53" s="1019"/>
      <c r="P53" s="1019"/>
      <c r="Q53" s="1019"/>
      <c r="R53" s="1618"/>
      <c r="S53" s="1019"/>
      <c r="T53" s="1019"/>
      <c r="U53" s="1019"/>
      <c r="V53" s="1019"/>
      <c r="W53" s="1619"/>
      <c r="X53" s="1019"/>
      <c r="Y53" s="1019"/>
      <c r="Z53" s="1617"/>
      <c r="AA53" s="1617"/>
      <c r="AB53" s="1618"/>
      <c r="AG53" s="1508"/>
    </row>
    <row r="54" spans="1:33" s="1015" customFormat="1" x14ac:dyDescent="0.2">
      <c r="A54" s="1131"/>
      <c r="B54" s="1140"/>
      <c r="C54" s="1038"/>
      <c r="D54" s="1146"/>
      <c r="E54" s="1146"/>
      <c r="F54" s="1146"/>
      <c r="G54" s="1146"/>
      <c r="H54" s="1146"/>
      <c r="I54" s="1146"/>
      <c r="J54" s="1146"/>
      <c r="K54" s="1146"/>
      <c r="L54" s="1146"/>
      <c r="M54" s="1146"/>
      <c r="N54" s="1019"/>
      <c r="O54" s="1019"/>
      <c r="P54" s="1019"/>
      <c r="Q54" s="1019"/>
      <c r="R54" s="1618"/>
      <c r="S54" s="1019"/>
      <c r="T54" s="1019"/>
      <c r="U54" s="1019"/>
      <c r="V54" s="1019"/>
      <c r="W54" s="1619"/>
      <c r="X54" s="1019"/>
      <c r="Y54" s="1019"/>
      <c r="Z54" s="1617"/>
      <c r="AA54" s="1617"/>
      <c r="AB54" s="1618"/>
      <c r="AG54" s="1508"/>
    </row>
    <row r="55" spans="1:33" x14ac:dyDescent="0.2">
      <c r="D55" s="1509"/>
      <c r="E55" s="1510"/>
      <c r="F55" s="1509"/>
      <c r="G55" s="1510"/>
      <c r="H55" s="1511"/>
      <c r="I55" s="1033"/>
      <c r="J55" s="1033"/>
      <c r="M55" s="1122"/>
    </row>
    <row r="56" spans="1:33" x14ac:dyDescent="0.2">
      <c r="C56" s="1148"/>
      <c r="D56" s="1620"/>
      <c r="E56" s="1621"/>
      <c r="F56" s="1620"/>
      <c r="G56" s="1122"/>
      <c r="H56" s="1122"/>
      <c r="I56" s="1620"/>
      <c r="J56" s="1122"/>
      <c r="M56" s="1122"/>
      <c r="N56" s="1059"/>
      <c r="O56" s="1119"/>
    </row>
    <row r="57" spans="1:33" x14ac:dyDescent="0.2">
      <c r="C57" s="1148"/>
      <c r="F57" s="1122"/>
      <c r="G57" s="1122"/>
      <c r="H57" s="1122"/>
      <c r="I57" s="1122"/>
      <c r="J57" s="1122"/>
      <c r="M57" s="1122"/>
      <c r="N57" s="1044"/>
      <c r="O57" s="1119"/>
    </row>
    <row r="58" spans="1:33" x14ac:dyDescent="0.2">
      <c r="C58" s="1148"/>
      <c r="F58" s="1122"/>
      <c r="G58" s="1122"/>
      <c r="H58" s="1122"/>
      <c r="I58" s="1122"/>
      <c r="J58" s="1122"/>
      <c r="M58" s="1122"/>
      <c r="N58" s="1044"/>
      <c r="O58" s="1119"/>
    </row>
    <row r="59" spans="1:33" x14ac:dyDescent="0.2">
      <c r="C59" s="1148"/>
      <c r="D59" s="1033"/>
      <c r="E59" s="1033"/>
      <c r="F59" s="1033"/>
      <c r="G59" s="1033"/>
      <c r="H59" s="1033"/>
      <c r="I59" s="1033"/>
      <c r="J59" s="1033"/>
      <c r="M59" s="1122"/>
      <c r="N59" s="1059"/>
      <c r="O59" s="1119"/>
    </row>
    <row r="60" spans="1:33" x14ac:dyDescent="0.2">
      <c r="C60" s="1622"/>
      <c r="D60" s="1030"/>
      <c r="E60" s="1030"/>
      <c r="F60" s="1030"/>
      <c r="G60" s="1030"/>
      <c r="H60" s="1030"/>
      <c r="I60" s="1030"/>
      <c r="J60" s="1030"/>
      <c r="M60" s="1122"/>
    </row>
    <row r="61" spans="1:33" x14ac:dyDescent="0.2">
      <c r="C61" s="1623"/>
      <c r="D61" s="1030"/>
      <c r="E61" s="1030"/>
      <c r="F61" s="1030"/>
      <c r="G61" s="1030"/>
      <c r="H61" s="1030"/>
      <c r="I61" s="1030"/>
      <c r="J61" s="1030"/>
      <c r="M61" s="1122"/>
    </row>
    <row r="62" spans="1:33" x14ac:dyDescent="0.2">
      <c r="C62" s="1623"/>
      <c r="D62" s="1030"/>
      <c r="E62" s="1030"/>
      <c r="F62" s="1030"/>
      <c r="G62" s="1030"/>
      <c r="H62" s="1030"/>
      <c r="I62" s="1030"/>
      <c r="J62" s="1030"/>
      <c r="M62" s="1122"/>
    </row>
    <row r="63" spans="1:33" x14ac:dyDescent="0.2">
      <c r="C63" s="1623"/>
      <c r="D63" s="1030"/>
      <c r="E63" s="1030"/>
      <c r="F63" s="1030"/>
      <c r="G63" s="1030"/>
      <c r="H63" s="1030"/>
      <c r="I63" s="1030"/>
      <c r="J63" s="1030"/>
      <c r="M63" s="1122"/>
    </row>
    <row r="64" spans="1:33" x14ac:dyDescent="0.2">
      <c r="C64" s="1623"/>
      <c r="D64" s="1030"/>
      <c r="E64" s="1030"/>
      <c r="F64" s="1030"/>
      <c r="G64" s="1030"/>
      <c r="H64" s="1030"/>
      <c r="I64" s="1030"/>
      <c r="J64" s="1030"/>
      <c r="M64" s="1122"/>
    </row>
    <row r="65" spans="1:33" x14ac:dyDescent="0.2">
      <c r="C65" s="1623"/>
      <c r="D65" s="1030"/>
      <c r="E65" s="1030"/>
      <c r="F65" s="1030"/>
      <c r="G65" s="1030"/>
      <c r="H65" s="1030"/>
      <c r="I65" s="1030"/>
      <c r="J65" s="1030"/>
      <c r="M65" s="1122"/>
    </row>
    <row r="66" spans="1:33" x14ac:dyDescent="0.2">
      <c r="C66" s="1148"/>
      <c r="F66" s="1122"/>
      <c r="G66" s="1122"/>
      <c r="H66" s="1122"/>
      <c r="I66" s="1122"/>
      <c r="J66" s="1122"/>
      <c r="M66" s="1122"/>
    </row>
    <row r="67" spans="1:33" x14ac:dyDescent="0.2">
      <c r="F67" s="1122"/>
      <c r="G67" s="1122"/>
      <c r="H67" s="1122"/>
      <c r="I67" s="1122"/>
      <c r="J67" s="1122"/>
      <c r="M67" s="1122"/>
      <c r="AG67" s="1118"/>
    </row>
    <row r="68" spans="1:33" x14ac:dyDescent="0.2">
      <c r="F68" s="1122"/>
      <c r="G68" s="1122"/>
      <c r="H68" s="1122"/>
      <c r="I68" s="1122"/>
      <c r="J68" s="1122"/>
      <c r="M68" s="1122"/>
      <c r="AG68" s="1118"/>
    </row>
    <row r="69" spans="1:33" s="1007" customFormat="1" x14ac:dyDescent="0.2">
      <c r="A69" s="1557"/>
      <c r="B69" s="1558"/>
      <c r="C69" s="1559"/>
      <c r="D69" s="1560"/>
      <c r="E69" s="1560"/>
      <c r="F69" s="1560"/>
      <c r="G69" s="1560"/>
      <c r="H69" s="1560"/>
      <c r="I69" s="1560"/>
      <c r="J69" s="1560"/>
      <c r="K69" s="1560"/>
      <c r="L69" s="1560"/>
      <c r="M69" s="1560"/>
      <c r="R69" s="1561"/>
      <c r="AB69" s="1561"/>
    </row>
    <row r="70" spans="1:33" s="1007" customFormat="1" x14ac:dyDescent="0.2">
      <c r="A70" s="1557"/>
      <c r="B70" s="1562"/>
      <c r="C70" s="1559"/>
      <c r="D70" s="1560"/>
      <c r="E70" s="1560"/>
      <c r="F70" s="1195"/>
      <c r="G70" s="1195"/>
      <c r="H70" s="1195"/>
      <c r="I70" s="1195"/>
      <c r="J70" s="1195"/>
      <c r="K70" s="1195"/>
      <c r="L70" s="1195"/>
      <c r="M70" s="1195"/>
      <c r="R70" s="1561"/>
      <c r="AB70" s="1561"/>
    </row>
    <row r="81" spans="1:28" s="1007" customFormat="1" ht="6.95" customHeight="1" x14ac:dyDescent="0.2">
      <c r="A81" s="1564"/>
      <c r="B81" s="1624"/>
      <c r="C81" s="1126"/>
      <c r="D81" s="1625"/>
      <c r="E81" s="1625"/>
      <c r="F81" s="1625"/>
      <c r="G81" s="1625"/>
      <c r="H81" s="1625"/>
      <c r="I81" s="1625"/>
      <c r="J81" s="1625"/>
      <c r="K81" s="1625"/>
      <c r="L81" s="1625"/>
      <c r="M81" s="1625"/>
      <c r="R81" s="1561"/>
      <c r="AB81" s="1561"/>
    </row>
    <row r="82" spans="1:28" s="1007" customFormat="1" x14ac:dyDescent="0.2">
      <c r="A82" s="1564"/>
      <c r="B82" s="1565"/>
      <c r="C82" s="1126"/>
      <c r="D82" s="1012"/>
      <c r="E82" s="1012"/>
      <c r="F82" s="1012"/>
      <c r="G82" s="1012"/>
      <c r="H82" s="1012"/>
      <c r="I82" s="1012"/>
      <c r="J82" s="1012"/>
      <c r="K82" s="1012"/>
      <c r="L82" s="1012"/>
      <c r="M82" s="1012"/>
      <c r="R82" s="1561"/>
      <c r="AB82" s="1561"/>
    </row>
    <row r="83" spans="1:28" s="1007" customFormat="1" x14ac:dyDescent="0.2">
      <c r="A83" s="1566"/>
      <c r="B83" s="1567"/>
      <c r="C83" s="1037"/>
      <c r="D83" s="1146"/>
      <c r="E83" s="1146"/>
      <c r="F83" s="1146"/>
      <c r="G83" s="1146"/>
      <c r="H83" s="1146"/>
      <c r="I83" s="1146"/>
      <c r="J83" s="1146"/>
      <c r="K83" s="1146"/>
      <c r="L83" s="1146"/>
      <c r="M83" s="1146"/>
      <c r="R83" s="1561"/>
      <c r="AB83" s="1561"/>
    </row>
    <row r="84" spans="1:28" s="1007" customFormat="1" x14ac:dyDescent="0.2">
      <c r="A84" s="1566"/>
      <c r="B84" s="1568"/>
      <c r="C84" s="1147"/>
      <c r="D84" s="1146"/>
      <c r="E84" s="1146"/>
      <c r="F84" s="1146"/>
      <c r="G84" s="1146"/>
      <c r="H84" s="1146"/>
      <c r="I84" s="1146"/>
      <c r="J84" s="1146"/>
      <c r="K84" s="1146"/>
      <c r="L84" s="1146"/>
      <c r="M84" s="1146"/>
      <c r="R84" s="1561"/>
      <c r="AB84" s="1561"/>
    </row>
    <row r="85" spans="1:28" s="1007" customFormat="1" x14ac:dyDescent="0.2">
      <c r="A85" s="1566"/>
      <c r="B85" s="1569"/>
      <c r="C85" s="1570"/>
      <c r="D85" s="1146"/>
      <c r="E85" s="1146"/>
      <c r="F85" s="1146"/>
      <c r="G85" s="1146"/>
      <c r="H85" s="1146"/>
      <c r="I85" s="1146"/>
      <c r="J85" s="1146"/>
      <c r="K85" s="1146"/>
      <c r="L85" s="1146"/>
      <c r="M85" s="1146"/>
      <c r="R85" s="1561"/>
      <c r="AB85" s="1561"/>
    </row>
    <row r="86" spans="1:28" s="1007" customFormat="1" x14ac:dyDescent="0.2">
      <c r="A86" s="1566"/>
      <c r="B86" s="1575"/>
      <c r="C86" s="1570"/>
      <c r="D86" s="1088"/>
      <c r="E86" s="1088"/>
      <c r="F86" s="1088"/>
      <c r="G86" s="1626"/>
      <c r="H86" s="1626"/>
      <c r="I86" s="1626"/>
      <c r="J86" s="1626"/>
      <c r="K86" s="1088"/>
      <c r="L86" s="1626"/>
      <c r="M86" s="1143"/>
      <c r="R86" s="1561"/>
      <c r="AB86" s="1561"/>
    </row>
    <row r="87" spans="1:28" s="1007" customFormat="1" x14ac:dyDescent="0.2">
      <c r="A87" s="1566"/>
      <c r="B87" s="1575"/>
      <c r="C87" s="1570"/>
      <c r="D87" s="1088"/>
      <c r="E87" s="1088"/>
      <c r="F87" s="1088"/>
      <c r="G87" s="1626"/>
      <c r="H87" s="1626"/>
      <c r="I87" s="1626"/>
      <c r="J87" s="1626"/>
      <c r="K87" s="1088"/>
      <c r="L87" s="1626"/>
      <c r="M87" s="1143"/>
      <c r="R87" s="1561"/>
      <c r="AB87" s="1561"/>
    </row>
    <row r="88" spans="1:28" s="1007" customFormat="1" x14ac:dyDescent="0.2">
      <c r="A88" s="1566"/>
      <c r="B88" s="1575"/>
      <c r="C88" s="1570"/>
      <c r="D88" s="1045"/>
      <c r="E88" s="1088"/>
      <c r="F88" s="1045"/>
      <c r="G88" s="1576"/>
      <c r="H88" s="1576"/>
      <c r="I88" s="1045"/>
      <c r="J88" s="1626"/>
      <c r="K88" s="1045"/>
      <c r="L88" s="1576"/>
      <c r="M88" s="1143"/>
      <c r="R88" s="1561"/>
      <c r="AB88" s="1561"/>
    </row>
    <row r="89" spans="1:28" s="1007" customFormat="1" x14ac:dyDescent="0.2">
      <c r="A89" s="1566"/>
      <c r="B89" s="1575"/>
      <c r="C89" s="1037"/>
      <c r="D89" s="1036"/>
      <c r="E89" s="1089"/>
      <c r="F89" s="1036"/>
      <c r="G89" s="1576"/>
      <c r="H89" s="1576"/>
      <c r="I89" s="1036"/>
      <c r="J89" s="1572"/>
      <c r="K89" s="1036"/>
      <c r="L89" s="1576"/>
      <c r="M89" s="1139"/>
      <c r="R89" s="1561"/>
      <c r="AB89" s="1561"/>
    </row>
    <row r="90" spans="1:28" s="1007" customFormat="1" x14ac:dyDescent="0.2">
      <c r="A90" s="1566"/>
      <c r="B90" s="1575"/>
      <c r="C90" s="1570"/>
      <c r="D90" s="1044"/>
      <c r="E90" s="1044"/>
      <c r="F90" s="1044"/>
      <c r="G90" s="1576"/>
      <c r="H90" s="1576"/>
      <c r="I90" s="1044"/>
      <c r="J90" s="1577"/>
      <c r="K90" s="1045"/>
      <c r="L90" s="1576"/>
      <c r="M90" s="1143"/>
      <c r="R90" s="1561"/>
      <c r="AB90" s="1561"/>
    </row>
    <row r="91" spans="1:28" s="1007" customFormat="1" x14ac:dyDescent="0.2">
      <c r="A91" s="1566"/>
      <c r="B91" s="1575"/>
      <c r="C91" s="1037"/>
      <c r="D91" s="1045"/>
      <c r="E91" s="1044"/>
      <c r="F91" s="1045"/>
      <c r="G91" s="1577"/>
      <c r="H91" s="1577"/>
      <c r="I91" s="1045"/>
      <c r="J91" s="1577"/>
      <c r="K91" s="1045"/>
      <c r="L91" s="1577"/>
      <c r="M91" s="1143"/>
      <c r="R91" s="1561"/>
      <c r="AB91" s="1561"/>
    </row>
    <row r="92" spans="1:28" s="1007" customFormat="1" x14ac:dyDescent="0.2">
      <c r="A92" s="1571"/>
      <c r="B92" s="1578"/>
      <c r="C92" s="1037"/>
      <c r="D92" s="1579"/>
      <c r="E92" s="1579"/>
      <c r="F92" s="1579"/>
      <c r="G92" s="1579"/>
      <c r="H92" s="1579"/>
      <c r="I92" s="1579"/>
      <c r="J92" s="1579"/>
      <c r="K92" s="1041"/>
      <c r="L92" s="1579"/>
      <c r="M92" s="1579"/>
      <c r="R92" s="1561"/>
      <c r="AB92" s="1561"/>
    </row>
    <row r="93" spans="1:28" s="1007" customFormat="1" ht="9.9499999999999993" customHeight="1" x14ac:dyDescent="0.2">
      <c r="A93" s="1571"/>
      <c r="B93" s="1578"/>
      <c r="C93" s="1037"/>
      <c r="D93" s="1580"/>
      <c r="E93" s="1580"/>
      <c r="F93" s="1580"/>
      <c r="G93" s="1580"/>
      <c r="H93" s="1580"/>
      <c r="I93" s="1580"/>
      <c r="J93" s="1580"/>
      <c r="K93" s="1059"/>
      <c r="L93" s="1580"/>
      <c r="M93" s="1580"/>
      <c r="R93" s="1561"/>
      <c r="AB93" s="1561"/>
    </row>
    <row r="94" spans="1:28" s="1007" customFormat="1" x14ac:dyDescent="0.2">
      <c r="A94" s="1581"/>
      <c r="B94" s="1578"/>
      <c r="C94" s="1037"/>
      <c r="D94" s="1139"/>
      <c r="E94" s="1139"/>
      <c r="F94" s="1139"/>
      <c r="G94" s="1139"/>
      <c r="H94" s="1139"/>
      <c r="I94" s="1139"/>
      <c r="J94" s="1139"/>
      <c r="K94" s="1139"/>
      <c r="L94" s="1139"/>
      <c r="M94" s="1139"/>
      <c r="R94" s="1561"/>
      <c r="AB94" s="1561"/>
    </row>
    <row r="95" spans="1:28" s="1007" customFormat="1" x14ac:dyDescent="0.2">
      <c r="A95" s="1581"/>
      <c r="B95" s="1142"/>
      <c r="C95" s="1037"/>
      <c r="D95" s="1059"/>
      <c r="E95" s="1036"/>
      <c r="F95" s="1059"/>
      <c r="G95" s="1059"/>
      <c r="H95" s="1059"/>
      <c r="I95" s="1059"/>
      <c r="J95" s="1059"/>
      <c r="K95" s="1059"/>
      <c r="L95" s="1059"/>
      <c r="M95" s="1059"/>
      <c r="R95" s="1561"/>
      <c r="AB95" s="1561"/>
    </row>
    <row r="96" spans="1:28" s="1007" customFormat="1" x14ac:dyDescent="0.2">
      <c r="A96" s="1581"/>
      <c r="B96" s="1142"/>
      <c r="C96" s="1037"/>
      <c r="D96" s="1036"/>
      <c r="E96" s="1036"/>
      <c r="F96" s="1036"/>
      <c r="G96" s="1059"/>
      <c r="H96" s="1059"/>
      <c r="I96" s="1036"/>
      <c r="J96" s="1059"/>
      <c r="K96" s="1059"/>
      <c r="L96" s="1059"/>
      <c r="M96" s="1059"/>
      <c r="R96" s="1561"/>
      <c r="AB96" s="1561"/>
    </row>
    <row r="97" spans="1:28" s="1007" customFormat="1" x14ac:dyDescent="0.2">
      <c r="A97" s="1581"/>
      <c r="B97" s="1142"/>
      <c r="C97" s="1037"/>
      <c r="D97" s="1035"/>
      <c r="E97" s="1034"/>
      <c r="F97" s="1034"/>
      <c r="G97" s="1034"/>
      <c r="H97" s="1034"/>
      <c r="I97" s="1034"/>
      <c r="J97" s="1034"/>
      <c r="K97" s="1034"/>
      <c r="L97" s="1034"/>
      <c r="M97" s="1034"/>
      <c r="R97" s="1010"/>
      <c r="AB97" s="1561"/>
    </row>
    <row r="98" spans="1:28" s="1007" customFormat="1" x14ac:dyDescent="0.2">
      <c r="A98" s="1571"/>
      <c r="B98" s="1578"/>
      <c r="C98" s="1037"/>
      <c r="D98" s="1035"/>
      <c r="E98" s="1034"/>
      <c r="F98" s="1035"/>
      <c r="G98" s="1035"/>
      <c r="H98" s="1035"/>
      <c r="I98" s="1035"/>
      <c r="J98" s="1035"/>
      <c r="K98" s="1035"/>
      <c r="L98" s="1035"/>
      <c r="M98" s="1035"/>
      <c r="R98" s="1561"/>
      <c r="AB98" s="1561"/>
    </row>
    <row r="99" spans="1:28" s="1007" customFormat="1" ht="9.9499999999999993" customHeight="1" x14ac:dyDescent="0.2">
      <c r="A99" s="1566"/>
      <c r="B99" s="1569"/>
      <c r="C99" s="1570"/>
      <c r="D99" s="1066"/>
      <c r="E99" s="1066"/>
      <c r="F99" s="1066"/>
      <c r="G99" s="1066"/>
      <c r="H99" s="1066"/>
      <c r="I99" s="1149"/>
      <c r="J99" s="1066"/>
      <c r="K99" s="1066"/>
      <c r="L99" s="1066"/>
      <c r="M99" s="1066"/>
      <c r="R99" s="1561"/>
      <c r="AB99" s="1561"/>
    </row>
    <row r="100" spans="1:28" s="1007" customFormat="1" x14ac:dyDescent="0.2">
      <c r="A100" s="1571"/>
      <c r="B100" s="1578"/>
      <c r="C100" s="1037"/>
      <c r="D100" s="1059"/>
      <c r="E100" s="1059"/>
      <c r="F100" s="1059"/>
      <c r="G100" s="1059"/>
      <c r="H100" s="1059"/>
      <c r="I100" s="1139"/>
      <c r="J100" s="1059"/>
      <c r="K100" s="1059"/>
      <c r="L100" s="1059"/>
      <c r="M100" s="1059"/>
      <c r="R100" s="1561"/>
      <c r="AB100" s="1561"/>
    </row>
    <row r="101" spans="1:28" s="1007" customFormat="1" x14ac:dyDescent="0.2">
      <c r="A101" s="1571"/>
      <c r="B101" s="1142"/>
      <c r="C101" s="1037"/>
      <c r="D101" s="1059"/>
      <c r="E101" s="1036"/>
      <c r="F101" s="1059"/>
      <c r="G101" s="1059"/>
      <c r="H101" s="1059"/>
      <c r="I101" s="1059"/>
      <c r="J101" s="1059"/>
      <c r="K101" s="1059"/>
      <c r="L101" s="1059"/>
      <c r="M101" s="1059"/>
      <c r="R101" s="1561"/>
      <c r="AB101" s="1561"/>
    </row>
    <row r="102" spans="1:28" s="1007" customFormat="1" x14ac:dyDescent="0.2">
      <c r="A102" s="1571"/>
      <c r="B102" s="1142"/>
      <c r="C102" s="1037"/>
      <c r="D102" s="1036"/>
      <c r="E102" s="1036"/>
      <c r="F102" s="1036"/>
      <c r="G102" s="1036"/>
      <c r="H102" s="1036"/>
      <c r="I102" s="1036"/>
      <c r="J102" s="1036"/>
      <c r="K102" s="1059"/>
      <c r="L102" s="1036"/>
      <c r="M102" s="1059"/>
      <c r="R102" s="1561"/>
      <c r="AB102" s="1561"/>
    </row>
    <row r="103" spans="1:28" s="1007" customFormat="1" x14ac:dyDescent="0.2">
      <c r="A103" s="1573"/>
      <c r="B103" s="1574"/>
      <c r="C103" s="1141"/>
      <c r="D103" s="1034"/>
      <c r="E103" s="1034"/>
      <c r="F103" s="1034"/>
      <c r="G103" s="1034"/>
      <c r="H103" s="1034"/>
      <c r="I103" s="1034"/>
      <c r="J103" s="1034"/>
      <c r="K103" s="1035"/>
      <c r="L103" s="1034"/>
      <c r="M103" s="1035"/>
      <c r="R103" s="1561"/>
      <c r="AB103" s="1561"/>
    </row>
    <row r="104" spans="1:28" s="1007" customFormat="1" x14ac:dyDescent="0.2">
      <c r="A104" s="1571"/>
      <c r="B104" s="1578"/>
      <c r="C104" s="1037"/>
      <c r="D104" s="1035"/>
      <c r="E104" s="1034"/>
      <c r="F104" s="1035"/>
      <c r="G104" s="1035"/>
      <c r="H104" s="1035"/>
      <c r="I104" s="1035"/>
      <c r="J104" s="1035"/>
      <c r="K104" s="1035"/>
      <c r="L104" s="1035"/>
      <c r="M104" s="1035"/>
      <c r="R104" s="1561"/>
      <c r="AB104" s="1561"/>
    </row>
    <row r="105" spans="1:28" s="1007" customFormat="1" x14ac:dyDescent="0.2">
      <c r="A105" s="1571"/>
      <c r="B105" s="1144"/>
      <c r="C105" s="1084"/>
      <c r="D105" s="1035"/>
      <c r="E105" s="1035"/>
      <c r="F105" s="1035"/>
      <c r="G105" s="1035"/>
      <c r="H105" s="1035"/>
      <c r="I105" s="1035"/>
      <c r="J105" s="1035"/>
      <c r="K105" s="1035"/>
      <c r="L105" s="1035"/>
      <c r="M105" s="1035"/>
      <c r="R105" s="1561"/>
      <c r="AB105" s="1561"/>
    </row>
    <row r="106" spans="1:28" s="1007" customFormat="1" x14ac:dyDescent="0.2">
      <c r="A106" s="1582"/>
      <c r="B106" s="1583"/>
      <c r="C106" s="1584"/>
      <c r="D106" s="1127"/>
      <c r="E106" s="1127"/>
      <c r="F106" s="1041"/>
      <c r="G106" s="1127"/>
      <c r="H106" s="1127"/>
      <c r="I106" s="1127"/>
      <c r="J106" s="1127"/>
      <c r="K106" s="1041"/>
      <c r="L106" s="1127"/>
      <c r="M106" s="1127"/>
      <c r="R106" s="1561"/>
      <c r="AB106" s="1561"/>
    </row>
    <row r="107" spans="1:28" s="1007" customFormat="1" x14ac:dyDescent="0.2">
      <c r="A107" s="1627"/>
      <c r="B107" s="1628"/>
      <c r="C107" s="1128"/>
      <c r="D107" s="1127"/>
      <c r="E107" s="1127"/>
      <c r="F107" s="1127"/>
      <c r="G107" s="1127"/>
      <c r="H107" s="1127"/>
      <c r="I107" s="1127"/>
      <c r="J107" s="1127"/>
      <c r="K107" s="1041"/>
      <c r="L107" s="1127"/>
      <c r="M107" s="1127"/>
      <c r="R107" s="1561"/>
      <c r="AB107" s="1561"/>
    </row>
    <row r="108" spans="1:28" s="1007" customFormat="1" ht="9.9499999999999993" customHeight="1" x14ac:dyDescent="0.2">
      <c r="A108" s="1564"/>
      <c r="B108" s="1624"/>
      <c r="C108" s="1126"/>
      <c r="D108" s="1125"/>
      <c r="E108" s="1125"/>
      <c r="F108" s="1059"/>
      <c r="G108" s="1125"/>
      <c r="H108" s="1125"/>
      <c r="I108" s="1125"/>
      <c r="J108" s="1125"/>
      <c r="K108" s="1059"/>
      <c r="L108" s="1125"/>
      <c r="M108" s="1125"/>
      <c r="R108" s="1561"/>
      <c r="AB108" s="1561"/>
    </row>
    <row r="109" spans="1:28" s="1007" customFormat="1" x14ac:dyDescent="0.2">
      <c r="A109" s="1542"/>
      <c r="B109" s="1561"/>
      <c r="C109" s="1599"/>
      <c r="D109" s="1598"/>
      <c r="E109" s="1598"/>
      <c r="F109" s="1598"/>
      <c r="G109" s="1598"/>
      <c r="H109" s="1598"/>
      <c r="I109" s="1598"/>
      <c r="J109" s="1598"/>
      <c r="K109" s="1598"/>
      <c r="L109" s="1598"/>
      <c r="M109" s="1598"/>
      <c r="R109" s="1561"/>
      <c r="AB109" s="1561"/>
    </row>
    <row r="110" spans="1:28" s="1007" customFormat="1" x14ac:dyDescent="0.2">
      <c r="A110" s="1566"/>
      <c r="B110" s="1593"/>
      <c r="C110" s="1594"/>
      <c r="D110" s="1598"/>
      <c r="E110" s="1598"/>
      <c r="F110" s="1598"/>
      <c r="G110" s="1598"/>
      <c r="H110" s="1598"/>
      <c r="I110" s="1598"/>
      <c r="J110" s="1598"/>
      <c r="K110" s="1598"/>
      <c r="L110" s="1598"/>
      <c r="M110" s="1598"/>
      <c r="R110" s="1561"/>
      <c r="AB110" s="1561"/>
    </row>
    <row r="111" spans="1:28" s="1007" customFormat="1" x14ac:dyDescent="0.2">
      <c r="A111" s="1542"/>
      <c r="B111" s="1596"/>
      <c r="C111" s="1597"/>
      <c r="D111" s="1598"/>
      <c r="E111" s="1598"/>
      <c r="F111" s="1598"/>
      <c r="G111" s="1598"/>
      <c r="H111" s="1598"/>
      <c r="I111" s="1598"/>
      <c r="J111" s="1598"/>
      <c r="K111" s="1598"/>
      <c r="L111" s="1598"/>
      <c r="M111" s="1598"/>
      <c r="R111" s="1561"/>
      <c r="AB111" s="1561"/>
    </row>
    <row r="112" spans="1:28" s="1007" customFormat="1" x14ac:dyDescent="0.2">
      <c r="A112" s="1542"/>
      <c r="B112" s="1568"/>
      <c r="C112" s="1599"/>
      <c r="D112" s="1598"/>
      <c r="E112" s="1598"/>
      <c r="F112" s="1598"/>
      <c r="G112" s="1598"/>
      <c r="H112" s="1598"/>
      <c r="I112" s="1598"/>
      <c r="J112" s="1598"/>
      <c r="K112" s="1598"/>
      <c r="L112" s="1598"/>
      <c r="M112" s="1598"/>
      <c r="R112" s="1561"/>
      <c r="AB112" s="1561"/>
    </row>
    <row r="113" spans="1:28" s="1007" customFormat="1" x14ac:dyDescent="0.2">
      <c r="A113" s="1542"/>
      <c r="B113" s="1561"/>
      <c r="C113" s="1629"/>
      <c r="D113" s="1598"/>
      <c r="E113" s="1598"/>
      <c r="F113" s="1598"/>
      <c r="G113" s="1598"/>
      <c r="H113" s="1598"/>
      <c r="I113" s="1598"/>
      <c r="J113" s="1598"/>
      <c r="K113" s="1598"/>
      <c r="L113" s="1598"/>
      <c r="M113" s="1598"/>
      <c r="R113" s="1561"/>
      <c r="AB113" s="1561"/>
    </row>
    <row r="114" spans="1:28" s="1007" customFormat="1" x14ac:dyDescent="0.2">
      <c r="A114" s="1542"/>
      <c r="B114" s="1140"/>
      <c r="C114" s="1037"/>
      <c r="D114" s="1045"/>
      <c r="E114" s="1045"/>
      <c r="F114" s="1044"/>
      <c r="G114" s="1045"/>
      <c r="H114" s="1045"/>
      <c r="I114" s="1044"/>
      <c r="J114" s="1045"/>
      <c r="K114" s="1045"/>
      <c r="L114" s="1045"/>
      <c r="M114" s="1045"/>
      <c r="R114" s="1010"/>
      <c r="AB114" s="1561"/>
    </row>
    <row r="115" spans="1:28" s="1007" customFormat="1" x14ac:dyDescent="0.2">
      <c r="A115" s="1542"/>
      <c r="B115" s="1561"/>
      <c r="C115" s="1630"/>
      <c r="D115" s="1053"/>
      <c r="E115" s="1053"/>
      <c r="F115" s="1041"/>
      <c r="G115" s="1053"/>
      <c r="H115" s="1053"/>
      <c r="I115" s="1041"/>
      <c r="J115" s="1053"/>
      <c r="K115" s="1053"/>
      <c r="L115" s="1053"/>
      <c r="M115" s="1053"/>
      <c r="R115" s="1561"/>
      <c r="AB115" s="1561"/>
    </row>
    <row r="116" spans="1:28" s="1007" customFormat="1" ht="9.9499999999999993" customHeight="1" x14ac:dyDescent="0.2">
      <c r="A116" s="1564"/>
      <c r="B116" s="1140"/>
      <c r="C116" s="1037"/>
      <c r="D116" s="1195"/>
      <c r="E116" s="1195"/>
      <c r="F116" s="1195"/>
      <c r="G116" s="1195"/>
      <c r="H116" s="1195"/>
      <c r="I116" s="1195"/>
      <c r="J116" s="1195"/>
      <c r="K116" s="1195"/>
      <c r="L116" s="1195"/>
      <c r="M116" s="1595"/>
      <c r="R116" s="1561"/>
      <c r="AB116" s="1561"/>
    </row>
    <row r="117" spans="1:28" s="1007" customFormat="1" x14ac:dyDescent="0.2">
      <c r="A117" s="1564"/>
      <c r="B117" s="1601"/>
      <c r="C117" s="1083"/>
      <c r="D117" s="1195"/>
      <c r="E117" s="1195"/>
      <c r="F117" s="1195"/>
      <c r="G117" s="1195"/>
      <c r="H117" s="1195"/>
      <c r="I117" s="1195"/>
      <c r="J117" s="1195"/>
      <c r="K117" s="1195"/>
      <c r="L117" s="1195"/>
      <c r="M117" s="1595"/>
      <c r="R117" s="1561"/>
      <c r="AB117" s="1561"/>
    </row>
    <row r="118" spans="1:28" s="1007" customFormat="1" x14ac:dyDescent="0.2">
      <c r="A118" s="1564"/>
      <c r="B118" s="1140"/>
      <c r="C118" s="1037"/>
      <c r="D118" s="1036"/>
      <c r="E118" s="1036"/>
      <c r="F118" s="1059"/>
      <c r="G118" s="1036"/>
      <c r="H118" s="1036"/>
      <c r="I118" s="1059"/>
      <c r="J118" s="1036"/>
      <c r="K118" s="1036"/>
      <c r="L118" s="1036"/>
      <c r="M118" s="1036"/>
      <c r="N118" s="1631"/>
      <c r="O118" s="1631"/>
      <c r="P118" s="1631"/>
      <c r="R118" s="1561"/>
      <c r="AB118" s="1561"/>
    </row>
    <row r="119" spans="1:28" s="1007" customFormat="1" x14ac:dyDescent="0.2">
      <c r="A119" s="1564"/>
      <c r="B119" s="1140"/>
      <c r="C119" s="1037"/>
      <c r="D119" s="1036"/>
      <c r="E119" s="1036"/>
      <c r="F119" s="1036"/>
      <c r="G119" s="1036"/>
      <c r="H119" s="1036"/>
      <c r="I119" s="1036"/>
      <c r="J119" s="1036"/>
      <c r="K119" s="1036"/>
      <c r="L119" s="1036"/>
      <c r="M119" s="1036"/>
      <c r="R119" s="1010"/>
      <c r="AB119" s="1561"/>
    </row>
    <row r="120" spans="1:28" s="1007" customFormat="1" x14ac:dyDescent="0.2">
      <c r="A120" s="1600"/>
      <c r="B120" s="1601"/>
      <c r="C120" s="1083"/>
      <c r="D120" s="1053"/>
      <c r="E120" s="1053"/>
      <c r="F120" s="1041"/>
      <c r="G120" s="1053"/>
      <c r="H120" s="1053"/>
      <c r="I120" s="1041"/>
      <c r="J120" s="1053"/>
      <c r="K120" s="1053"/>
      <c r="L120" s="1053"/>
      <c r="M120" s="1053"/>
      <c r="R120" s="1561"/>
      <c r="AB120" s="1561"/>
    </row>
    <row r="121" spans="1:28" s="1007" customFormat="1" x14ac:dyDescent="0.2">
      <c r="A121" s="1564"/>
      <c r="B121" s="1144"/>
      <c r="C121" s="1126"/>
      <c r="D121" s="1034"/>
      <c r="E121" s="1034"/>
      <c r="F121" s="1035"/>
      <c r="G121" s="1034"/>
      <c r="H121" s="1034"/>
      <c r="I121" s="1035"/>
      <c r="J121" s="1034"/>
      <c r="K121" s="1034"/>
      <c r="L121" s="1034"/>
      <c r="M121" s="1034"/>
      <c r="R121" s="1561"/>
      <c r="AB121" s="1561"/>
    </row>
    <row r="122" spans="1:28" s="1007" customFormat="1" x14ac:dyDescent="0.2">
      <c r="A122" s="1564"/>
      <c r="B122" s="1603"/>
      <c r="C122" s="1069"/>
      <c r="D122" s="1034"/>
      <c r="E122" s="1034"/>
      <c r="F122" s="1035"/>
      <c r="G122" s="1034"/>
      <c r="H122" s="1034"/>
      <c r="I122" s="1035"/>
      <c r="J122" s="1034"/>
      <c r="K122" s="1034"/>
      <c r="L122" s="1034"/>
      <c r="M122" s="1034"/>
      <c r="R122" s="1561"/>
      <c r="AB122" s="1561"/>
    </row>
    <row r="123" spans="1:28" s="1007" customFormat="1" x14ac:dyDescent="0.2">
      <c r="A123" s="1571"/>
      <c r="B123" s="1606"/>
      <c r="C123" s="1098"/>
      <c r="D123" s="1053"/>
      <c r="E123" s="1053"/>
      <c r="F123" s="1041"/>
      <c r="G123" s="1053"/>
      <c r="H123" s="1053"/>
      <c r="I123" s="1041"/>
      <c r="J123" s="1053"/>
      <c r="K123" s="1053"/>
      <c r="L123" s="1053"/>
      <c r="M123" s="1053"/>
      <c r="R123" s="1561"/>
      <c r="AB123" s="1561"/>
    </row>
    <row r="124" spans="1:28" s="1007" customFormat="1" ht="9.9499999999999993" customHeight="1" x14ac:dyDescent="0.2">
      <c r="A124" s="1571"/>
      <c r="B124" s="1606"/>
      <c r="C124" s="1098"/>
      <c r="D124" s="1059"/>
      <c r="E124" s="1036"/>
      <c r="F124" s="1059"/>
      <c r="G124" s="1059"/>
      <c r="H124" s="1059"/>
      <c r="I124" s="1059"/>
      <c r="J124" s="1036"/>
      <c r="K124" s="1059"/>
      <c r="L124" s="1059"/>
      <c r="M124" s="1059"/>
      <c r="R124" s="1561"/>
      <c r="AB124" s="1561"/>
    </row>
    <row r="125" spans="1:28" s="1007" customFormat="1" x14ac:dyDescent="0.2">
      <c r="A125" s="1607"/>
      <c r="B125" s="1558"/>
      <c r="C125" s="1608"/>
      <c r="D125" s="1560"/>
      <c r="E125" s="1560"/>
      <c r="F125" s="1560"/>
      <c r="G125" s="1560"/>
      <c r="H125" s="1560"/>
      <c r="I125" s="1560"/>
      <c r="J125" s="1560"/>
      <c r="K125" s="1560"/>
      <c r="L125" s="1560"/>
      <c r="M125" s="1560"/>
      <c r="R125" s="1561"/>
      <c r="AB125" s="1561"/>
    </row>
    <row r="126" spans="1:28" s="1007" customFormat="1" x14ac:dyDescent="0.2">
      <c r="A126" s="1609"/>
      <c r="B126" s="1610"/>
      <c r="C126" s="1611"/>
      <c r="D126" s="1560"/>
      <c r="E126" s="1560"/>
      <c r="F126" s="1560"/>
      <c r="G126" s="1560"/>
      <c r="H126" s="1560"/>
      <c r="I126" s="1560"/>
      <c r="J126" s="1560"/>
      <c r="K126" s="1560"/>
      <c r="L126" s="1560"/>
      <c r="M126" s="1560"/>
      <c r="R126" s="1561"/>
      <c r="AB126" s="1561"/>
    </row>
    <row r="127" spans="1:28" s="1007" customFormat="1" x14ac:dyDescent="0.2">
      <c r="A127" s="1609"/>
      <c r="B127" s="1612"/>
      <c r="C127" s="1608"/>
      <c r="D127" s="1560"/>
      <c r="E127" s="1560"/>
      <c r="F127" s="1560"/>
      <c r="G127" s="1560"/>
      <c r="H127" s="1560"/>
      <c r="I127" s="1560"/>
      <c r="J127" s="1560"/>
      <c r="K127" s="1560"/>
      <c r="L127" s="1560"/>
      <c r="M127" s="1560"/>
      <c r="R127" s="1561"/>
      <c r="AB127" s="1561"/>
    </row>
    <row r="128" spans="1:28" s="1007" customFormat="1" x14ac:dyDescent="0.2">
      <c r="A128" s="1609"/>
      <c r="B128" s="1563"/>
      <c r="C128" s="1611"/>
      <c r="D128" s="1560"/>
      <c r="E128" s="1560"/>
      <c r="F128" s="1560"/>
      <c r="G128" s="1560"/>
      <c r="H128" s="1560"/>
      <c r="I128" s="1560"/>
      <c r="J128" s="1560"/>
      <c r="K128" s="1560"/>
      <c r="L128" s="1560"/>
      <c r="M128" s="1560"/>
      <c r="R128" s="1561"/>
      <c r="AB128" s="1561"/>
    </row>
    <row r="129" spans="1:33" s="1007" customFormat="1" x14ac:dyDescent="0.2">
      <c r="A129" s="1563"/>
      <c r="B129" s="1563"/>
      <c r="C129" s="1611"/>
      <c r="D129" s="1089"/>
      <c r="E129" s="1086"/>
      <c r="F129" s="1086"/>
      <c r="G129" s="1089"/>
      <c r="H129" s="1089"/>
      <c r="I129" s="1086"/>
      <c r="J129" s="1089"/>
      <c r="K129" s="1086"/>
      <c r="L129" s="1089"/>
      <c r="M129" s="1089"/>
      <c r="R129" s="1010"/>
      <c r="AB129" s="1561"/>
    </row>
    <row r="130" spans="1:33" s="1007" customFormat="1" x14ac:dyDescent="0.2">
      <c r="A130" s="1609"/>
      <c r="B130" s="1612"/>
      <c r="C130" s="1608"/>
      <c r="D130" s="1124"/>
      <c r="E130" s="1100"/>
      <c r="F130" s="1100"/>
      <c r="G130" s="1124"/>
      <c r="H130" s="1124"/>
      <c r="I130" s="1100"/>
      <c r="J130" s="1124"/>
      <c r="K130" s="1100"/>
      <c r="L130" s="1124"/>
      <c r="M130" s="1124"/>
      <c r="R130" s="1561"/>
      <c r="AB130" s="1561"/>
    </row>
    <row r="131" spans="1:33" s="1007" customFormat="1" x14ac:dyDescent="0.2">
      <c r="A131" s="1609"/>
      <c r="B131" s="1610"/>
      <c r="C131" s="1611"/>
      <c r="D131" s="1124"/>
      <c r="E131" s="1100"/>
      <c r="F131" s="1100"/>
      <c r="G131" s="1124"/>
      <c r="H131" s="1124"/>
      <c r="I131" s="1100"/>
      <c r="J131" s="1124"/>
      <c r="K131" s="1100"/>
      <c r="L131" s="1124"/>
      <c r="M131" s="1124"/>
      <c r="R131" s="1561"/>
      <c r="AB131" s="1561"/>
    </row>
    <row r="132" spans="1:33" s="1007" customFormat="1" x14ac:dyDescent="0.2">
      <c r="A132" s="1609"/>
      <c r="B132" s="1558"/>
      <c r="C132" s="1608"/>
      <c r="D132" s="1124"/>
      <c r="E132" s="1100"/>
      <c r="F132" s="1100"/>
      <c r="G132" s="1124"/>
      <c r="H132" s="1124"/>
      <c r="I132" s="1100"/>
      <c r="J132" s="1124"/>
      <c r="K132" s="1100"/>
      <c r="L132" s="1124"/>
      <c r="M132" s="1124"/>
      <c r="R132" s="1561"/>
      <c r="AB132" s="1561"/>
    </row>
    <row r="133" spans="1:33" x14ac:dyDescent="0.2">
      <c r="F133" s="1122"/>
      <c r="G133" s="1122"/>
      <c r="H133" s="1122"/>
      <c r="AG133" s="1118"/>
    </row>
    <row r="134" spans="1:33" x14ac:dyDescent="0.2">
      <c r="F134" s="1122"/>
      <c r="G134" s="1122"/>
      <c r="H134" s="1122"/>
      <c r="AG134" s="1118"/>
    </row>
    <row r="135" spans="1:33" x14ac:dyDescent="0.2">
      <c r="F135" s="1122"/>
      <c r="G135" s="1122"/>
      <c r="H135" s="1122"/>
      <c r="AG135" s="1118"/>
    </row>
    <row r="136" spans="1:33" x14ac:dyDescent="0.2">
      <c r="F136" s="1122"/>
      <c r="G136" s="1122"/>
      <c r="H136" s="1122"/>
      <c r="AG136" s="1118"/>
    </row>
    <row r="137" spans="1:33" x14ac:dyDescent="0.2">
      <c r="F137" s="1122"/>
      <c r="G137" s="1122"/>
      <c r="H137" s="1122"/>
      <c r="AG137" s="1118"/>
    </row>
    <row r="138" spans="1:33" x14ac:dyDescent="0.2">
      <c r="F138" s="1122"/>
      <c r="G138" s="1122"/>
      <c r="H138" s="1122"/>
      <c r="AG138" s="1118"/>
    </row>
    <row r="139" spans="1:33" x14ac:dyDescent="0.2">
      <c r="F139" s="1122"/>
      <c r="G139" s="1122"/>
      <c r="H139" s="1122"/>
      <c r="AG139" s="1118"/>
    </row>
  </sheetData>
  <autoFilter ref="A14:AH14"/>
  <mergeCells count="12">
    <mergeCell ref="B53:G53"/>
    <mergeCell ref="A51:C51"/>
    <mergeCell ref="B52:G52"/>
    <mergeCell ref="A1:G1"/>
    <mergeCell ref="A2:G2"/>
    <mergeCell ref="I12:R12"/>
    <mergeCell ref="A3:G3"/>
    <mergeCell ref="S12:AB12"/>
    <mergeCell ref="I13:M13"/>
    <mergeCell ref="N13:R13"/>
    <mergeCell ref="S13:W13"/>
    <mergeCell ref="X13:AB13"/>
  </mergeCells>
  <printOptions horizontalCentered="1"/>
  <pageMargins left="0.74803149606299213" right="0.39370078740157483" top="0.74803149606299213" bottom="4.1338582677165361" header="0.51181102362204722" footer="3.5433070866141736"/>
  <pageSetup paperSize="9" scale="99" firstPageNumber="60" fitToHeight="0" orientation="portrait" blackAndWhite="1" useFirstPageNumber="1" r:id="rId1"/>
  <headerFooter alignWithMargins="0">
    <oddHeader xml:space="preserve">&amp;C   </oddHeader>
    <oddFooter>&amp;C&amp;"Times New Roman,Bold"  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>
    <tabColor rgb="FF92D050"/>
  </sheetPr>
  <dimension ref="A1:AO66"/>
  <sheetViews>
    <sheetView view="pageBreakPreview" topLeftCell="A10" zoomScaleNormal="105" zoomScaleSheetLayoutView="100" workbookViewId="0">
      <selection activeCell="K62" sqref="K62"/>
    </sheetView>
  </sheetViews>
  <sheetFormatPr defaultColWidth="9.140625" defaultRowHeight="12.75" x14ac:dyDescent="0.2"/>
  <cols>
    <col min="1" max="1" width="6.42578125" style="149" customWidth="1"/>
    <col min="2" max="2" width="8.140625" style="150" customWidth="1"/>
    <col min="3" max="3" width="34.5703125" style="308" customWidth="1"/>
    <col min="4" max="4" width="11.140625" style="308" customWidth="1"/>
    <col min="5" max="5" width="9.42578125" style="308" customWidth="1"/>
    <col min="6" max="6" width="11.140625" style="308" customWidth="1"/>
    <col min="7" max="7" width="8.5703125" style="308" customWidth="1"/>
    <col min="8" max="8" width="3.28515625" style="1350" customWidth="1"/>
    <col min="9" max="9" width="8.5703125" style="308" customWidth="1"/>
    <col min="10" max="10" width="8.42578125" style="308" customWidth="1"/>
    <col min="11" max="11" width="8.5703125" style="308" customWidth="1"/>
    <col min="12" max="12" width="9.140625" style="308" customWidth="1"/>
    <col min="13" max="13" width="8.42578125" style="308" customWidth="1"/>
    <col min="14" max="14" width="7.5703125" style="153" customWidth="1"/>
    <col min="15" max="15" width="10.42578125" style="153" customWidth="1"/>
    <col min="16" max="16" width="13.28515625" style="153" customWidth="1"/>
    <col min="17" max="17" width="8.28515625" style="153" customWidth="1"/>
    <col min="18" max="18" width="11" style="154" customWidth="1"/>
    <col min="19" max="19" width="5.7109375" style="153" customWidth="1"/>
    <col min="20" max="20" width="7.7109375" style="153" customWidth="1"/>
    <col min="21" max="21" width="7.85546875" style="153" customWidth="1"/>
    <col min="22" max="22" width="7.140625" style="153" customWidth="1"/>
    <col min="23" max="23" width="10.5703125" style="154" customWidth="1"/>
    <col min="24" max="27" width="5.7109375" style="153" customWidth="1"/>
    <col min="28" max="28" width="9.5703125" style="154" customWidth="1"/>
    <col min="29" max="29" width="5.7109375" style="153" customWidth="1"/>
    <col min="30" max="32" width="9.140625" style="153"/>
    <col min="33" max="33" width="9.140625" style="154"/>
    <col min="34" max="41" width="9.140625" style="153"/>
    <col min="42" max="16384" width="9.140625" style="308"/>
  </cols>
  <sheetData>
    <row r="1" spans="1:41" ht="12.6" customHeight="1" x14ac:dyDescent="0.2">
      <c r="A1" s="2003" t="s">
        <v>124</v>
      </c>
      <c r="B1" s="2003"/>
      <c r="C1" s="2003"/>
      <c r="D1" s="2003"/>
      <c r="E1" s="2003"/>
      <c r="F1" s="2003"/>
      <c r="G1" s="2003"/>
      <c r="H1" s="1702"/>
      <c r="I1" s="480"/>
      <c r="J1" s="480"/>
      <c r="K1" s="480"/>
      <c r="L1" s="480"/>
      <c r="M1" s="153"/>
      <c r="Q1" s="154"/>
      <c r="R1" s="153"/>
      <c r="V1" s="154"/>
      <c r="W1" s="153"/>
      <c r="AA1" s="154"/>
      <c r="AB1" s="153"/>
      <c r="AF1" s="154"/>
      <c r="AG1" s="153"/>
      <c r="AO1" s="308"/>
    </row>
    <row r="2" spans="1:41" ht="11.45" customHeight="1" x14ac:dyDescent="0.2">
      <c r="A2" s="2003" t="s">
        <v>568</v>
      </c>
      <c r="B2" s="2003"/>
      <c r="C2" s="2003"/>
      <c r="D2" s="2003"/>
      <c r="E2" s="2003"/>
      <c r="F2" s="2003"/>
      <c r="G2" s="2003"/>
      <c r="H2" s="1702"/>
      <c r="I2" s="480"/>
      <c r="J2" s="480"/>
      <c r="K2" s="480"/>
      <c r="L2" s="480"/>
      <c r="M2" s="153"/>
      <c r="Q2" s="154"/>
      <c r="R2" s="153"/>
      <c r="V2" s="154"/>
      <c r="W2" s="153"/>
      <c r="AA2" s="154"/>
      <c r="AB2" s="153"/>
      <c r="AF2" s="154"/>
      <c r="AG2" s="153"/>
      <c r="AO2" s="308"/>
    </row>
    <row r="3" spans="1:41" x14ac:dyDescent="0.2">
      <c r="A3" s="1992" t="s">
        <v>609</v>
      </c>
      <c r="B3" s="1992"/>
      <c r="C3" s="1992"/>
      <c r="D3" s="1992"/>
      <c r="E3" s="1992"/>
      <c r="F3" s="1992"/>
      <c r="G3" s="1992"/>
      <c r="H3" s="1338"/>
      <c r="I3" s="1198"/>
      <c r="J3" s="1965"/>
      <c r="K3" s="1965"/>
      <c r="L3" s="1965"/>
      <c r="M3" s="1965"/>
      <c r="N3" s="312"/>
      <c r="O3" s="312"/>
      <c r="P3" s="312"/>
      <c r="Q3" s="312"/>
      <c r="R3" s="1972"/>
    </row>
    <row r="4" spans="1:41" ht="9" customHeight="1" x14ac:dyDescent="0.25">
      <c r="A4" s="34"/>
      <c r="B4" s="1993"/>
      <c r="C4" s="1993"/>
      <c r="D4" s="1993"/>
      <c r="E4" s="1993"/>
      <c r="F4" s="1993"/>
      <c r="G4" s="1993"/>
      <c r="H4" s="1339"/>
      <c r="I4" s="1964"/>
      <c r="J4" s="1965"/>
      <c r="K4" s="1965"/>
      <c r="L4" s="1965"/>
      <c r="M4" s="1965"/>
      <c r="N4" s="312"/>
      <c r="O4" s="312"/>
      <c r="P4" s="312"/>
      <c r="Q4" s="312"/>
      <c r="R4" s="1972"/>
    </row>
    <row r="5" spans="1:41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78"/>
      <c r="I5" s="33"/>
      <c r="J5" s="1965"/>
      <c r="K5" s="1965"/>
      <c r="L5" s="1965"/>
      <c r="M5" s="1965"/>
      <c r="N5" s="312"/>
      <c r="O5" s="312"/>
      <c r="P5" s="312"/>
      <c r="Q5" s="312"/>
      <c r="R5" s="1972"/>
    </row>
    <row r="6" spans="1:41" x14ac:dyDescent="0.2">
      <c r="A6" s="34"/>
      <c r="B6" s="38" t="s">
        <v>9</v>
      </c>
      <c r="C6" s="30" t="s">
        <v>10</v>
      </c>
      <c r="D6" s="39" t="s">
        <v>61</v>
      </c>
      <c r="E6" s="32">
        <v>252673</v>
      </c>
      <c r="F6" s="32">
        <v>60670</v>
      </c>
      <c r="G6" s="32">
        <f>SUM(E6:F6)</f>
        <v>313343</v>
      </c>
      <c r="H6" s="1340"/>
      <c r="I6" s="32"/>
      <c r="J6" s="1965"/>
      <c r="K6" s="1965"/>
      <c r="L6" s="1965"/>
      <c r="M6" s="1965"/>
      <c r="N6" s="312"/>
      <c r="O6" s="312"/>
      <c r="P6" s="312"/>
      <c r="Q6" s="312"/>
      <c r="R6" s="1972"/>
    </row>
    <row r="7" spans="1:41" x14ac:dyDescent="0.2">
      <c r="A7" s="34"/>
      <c r="B7" s="38" t="s">
        <v>11</v>
      </c>
      <c r="C7" s="40" t="s">
        <v>12</v>
      </c>
      <c r="D7" s="41"/>
      <c r="E7" s="33"/>
      <c r="F7" s="33"/>
      <c r="G7" s="33"/>
      <c r="H7" s="78"/>
      <c r="I7" s="33"/>
      <c r="J7" s="1965"/>
      <c r="K7" s="1965"/>
      <c r="L7" s="1965"/>
      <c r="M7" s="1965"/>
      <c r="N7" s="312"/>
      <c r="O7" s="312"/>
      <c r="P7" s="312"/>
      <c r="Q7" s="312"/>
      <c r="R7" s="1972"/>
    </row>
    <row r="8" spans="1:41" x14ac:dyDescent="0.2">
      <c r="A8" s="34"/>
      <c r="B8" s="38"/>
      <c r="C8" s="40" t="s">
        <v>118</v>
      </c>
      <c r="D8" s="41" t="s">
        <v>61</v>
      </c>
      <c r="E8" s="1251">
        <v>0</v>
      </c>
      <c r="F8" s="1239">
        <f>G36</f>
        <v>144275</v>
      </c>
      <c r="G8" s="33">
        <f>SUM(E8:F8)</f>
        <v>144275</v>
      </c>
      <c r="H8" s="78"/>
      <c r="I8" s="33"/>
      <c r="J8" s="1965"/>
      <c r="K8" s="1965"/>
      <c r="L8" s="1965"/>
      <c r="M8" s="1965"/>
      <c r="N8" s="312"/>
      <c r="O8" s="312"/>
      <c r="P8" s="312"/>
      <c r="Q8" s="312"/>
      <c r="R8" s="1972"/>
    </row>
    <row r="9" spans="1:41" ht="18.75" customHeight="1" x14ac:dyDescent="0.2">
      <c r="A9" s="34"/>
      <c r="B9" s="42" t="s">
        <v>60</v>
      </c>
      <c r="C9" s="30" t="s">
        <v>26</v>
      </c>
      <c r="D9" s="43" t="s">
        <v>61</v>
      </c>
      <c r="E9" s="44">
        <f>SUM(E6:E8)</f>
        <v>252673</v>
      </c>
      <c r="F9" s="44">
        <f>SUM(F6:F8)</f>
        <v>204945</v>
      </c>
      <c r="G9" s="44">
        <f>SUM(E9:F9)</f>
        <v>457618</v>
      </c>
      <c r="H9" s="1340"/>
      <c r="I9" s="32"/>
      <c r="J9" s="1965"/>
      <c r="K9" s="1965"/>
      <c r="L9" s="1965"/>
      <c r="M9" s="1965"/>
      <c r="N9" s="312"/>
      <c r="O9" s="312"/>
      <c r="P9" s="312"/>
      <c r="Q9" s="312"/>
      <c r="R9" s="1972"/>
    </row>
    <row r="10" spans="1:41" ht="7.15" customHeight="1" x14ac:dyDescent="0.2">
      <c r="A10" s="34"/>
      <c r="B10" s="38"/>
      <c r="C10" s="30"/>
      <c r="D10" s="31"/>
      <c r="E10" s="31"/>
      <c r="F10" s="39"/>
      <c r="G10" s="31"/>
      <c r="H10" s="1340"/>
      <c r="I10" s="31"/>
      <c r="J10" s="1965"/>
      <c r="K10" s="1965"/>
      <c r="L10" s="1965"/>
      <c r="M10" s="1965"/>
      <c r="N10" s="312"/>
      <c r="O10" s="312"/>
      <c r="P10" s="312"/>
      <c r="Q10" s="312"/>
      <c r="R10" s="1972"/>
    </row>
    <row r="11" spans="1:41" x14ac:dyDescent="0.2">
      <c r="A11" s="34"/>
      <c r="B11" s="38" t="s">
        <v>27</v>
      </c>
      <c r="C11" s="30" t="s">
        <v>28</v>
      </c>
      <c r="D11" s="30"/>
      <c r="E11" s="30"/>
      <c r="F11" s="45"/>
      <c r="G11" s="30"/>
      <c r="H11" s="42"/>
      <c r="I11" s="31"/>
      <c r="J11" s="311"/>
      <c r="K11" s="311"/>
      <c r="L11" s="311"/>
      <c r="M11" s="311"/>
      <c r="N11" s="312"/>
      <c r="O11" s="312"/>
      <c r="P11" s="312"/>
      <c r="Q11" s="312"/>
      <c r="R11" s="1972"/>
    </row>
    <row r="12" spans="1:41" s="1" customFormat="1" x14ac:dyDescent="0.2">
      <c r="A12" s="149"/>
      <c r="B12" s="150"/>
      <c r="C12" s="148"/>
      <c r="D12" s="148"/>
      <c r="E12" s="148"/>
      <c r="F12" s="148"/>
      <c r="G12" s="148"/>
      <c r="H12" s="363"/>
      <c r="I12" s="1997"/>
      <c r="J12" s="1997"/>
      <c r="K12" s="1997"/>
      <c r="L12" s="1997"/>
      <c r="M12" s="1997"/>
      <c r="N12" s="1997"/>
      <c r="O12" s="1997"/>
      <c r="P12" s="1997"/>
      <c r="Q12" s="1997"/>
      <c r="R12" s="1997"/>
      <c r="S12" s="1995" t="s">
        <v>35</v>
      </c>
      <c r="T12" s="1995"/>
      <c r="U12" s="1995"/>
      <c r="V12" s="1995"/>
      <c r="W12" s="1995"/>
      <c r="X12" s="1996"/>
      <c r="Y12" s="1996"/>
      <c r="Z12" s="1996"/>
      <c r="AA12" s="1996"/>
      <c r="AB12" s="1996"/>
    </row>
    <row r="13" spans="1:41" s="1" customFormat="1" ht="13.9" customHeight="1" thickBot="1" x14ac:dyDescent="0.25">
      <c r="A13" s="46"/>
      <c r="B13" s="1994" t="s">
        <v>112</v>
      </c>
      <c r="C13" s="1994"/>
      <c r="D13" s="1994"/>
      <c r="E13" s="1994"/>
      <c r="F13" s="1994"/>
      <c r="G13" s="1994"/>
      <c r="H13" s="1341"/>
      <c r="I13" s="1997"/>
      <c r="J13" s="1997"/>
      <c r="K13" s="1997"/>
      <c r="L13" s="1997"/>
      <c r="M13" s="1997"/>
      <c r="N13" s="1997"/>
      <c r="O13" s="1997"/>
      <c r="P13" s="1997"/>
      <c r="Q13" s="1997"/>
      <c r="R13" s="1997"/>
      <c r="S13" s="1997" t="s">
        <v>238</v>
      </c>
      <c r="T13" s="1997"/>
      <c r="U13" s="1997"/>
      <c r="V13" s="1997"/>
      <c r="W13" s="1997"/>
      <c r="X13" s="1991" t="s">
        <v>239</v>
      </c>
      <c r="Y13" s="1991"/>
      <c r="Z13" s="1991"/>
      <c r="AA13" s="1991"/>
      <c r="AB13" s="1991"/>
    </row>
    <row r="14" spans="1:41" s="1" customFormat="1" ht="14.25" thickTop="1" thickBot="1" x14ac:dyDescent="0.25">
      <c r="A14" s="46"/>
      <c r="B14" s="370"/>
      <c r="C14" s="370" t="s">
        <v>29</v>
      </c>
      <c r="D14" s="370"/>
      <c r="E14" s="370" t="s">
        <v>62</v>
      </c>
      <c r="F14" s="370" t="s">
        <v>123</v>
      </c>
      <c r="G14" s="47" t="s">
        <v>121</v>
      </c>
      <c r="H14" s="78"/>
      <c r="I14" s="175"/>
      <c r="J14" s="175"/>
      <c r="K14" s="175"/>
      <c r="L14" s="175"/>
      <c r="M14" s="1966"/>
      <c r="N14" s="175"/>
      <c r="O14" s="175"/>
      <c r="P14" s="175"/>
      <c r="Q14" s="175"/>
      <c r="R14" s="1966"/>
      <c r="S14" s="114" t="s">
        <v>78</v>
      </c>
      <c r="T14" s="114" t="s">
        <v>79</v>
      </c>
      <c r="U14" s="114" t="s">
        <v>80</v>
      </c>
      <c r="V14" s="114" t="s">
        <v>81</v>
      </c>
      <c r="W14" s="115" t="s">
        <v>82</v>
      </c>
      <c r="X14" s="116" t="s">
        <v>78</v>
      </c>
      <c r="Y14" s="116" t="s">
        <v>79</v>
      </c>
      <c r="Z14" s="116" t="s">
        <v>80</v>
      </c>
      <c r="AA14" s="116" t="s">
        <v>81</v>
      </c>
      <c r="AB14" s="322" t="s">
        <v>82</v>
      </c>
    </row>
    <row r="15" spans="1:41" s="154" customFormat="1" ht="13.5" thickTop="1" x14ac:dyDescent="0.2">
      <c r="A15" s="149"/>
      <c r="B15" s="150"/>
      <c r="C15" s="157" t="s">
        <v>15</v>
      </c>
      <c r="D15" s="482"/>
      <c r="E15" s="167"/>
      <c r="F15" s="167"/>
      <c r="G15" s="167"/>
      <c r="H15" s="1703"/>
      <c r="I15" s="312"/>
      <c r="J15" s="312"/>
      <c r="K15" s="312"/>
      <c r="L15" s="312"/>
      <c r="M15" s="1972"/>
      <c r="N15" s="312"/>
      <c r="O15" s="312"/>
      <c r="P15" s="312"/>
      <c r="Q15" s="312"/>
      <c r="R15" s="1972"/>
      <c r="S15" s="153"/>
      <c r="T15" s="153"/>
      <c r="U15" s="153"/>
      <c r="V15" s="153"/>
      <c r="X15" s="153"/>
      <c r="Y15" s="153"/>
      <c r="Z15" s="153"/>
      <c r="AA15" s="153"/>
      <c r="AC15" s="153"/>
      <c r="AD15" s="153"/>
      <c r="AE15" s="153"/>
      <c r="AF15" s="153"/>
      <c r="AG15" s="153"/>
      <c r="AH15" s="153"/>
      <c r="AI15" s="153"/>
      <c r="AJ15" s="153"/>
    </row>
    <row r="16" spans="1:41" s="154" customFormat="1" x14ac:dyDescent="0.2">
      <c r="A16" s="155" t="s">
        <v>64</v>
      </c>
      <c r="B16" s="156">
        <v>4059</v>
      </c>
      <c r="C16" s="157" t="s">
        <v>271</v>
      </c>
      <c r="D16" s="483"/>
      <c r="E16" s="168"/>
      <c r="F16" s="168"/>
      <c r="G16" s="168"/>
      <c r="H16" s="1704"/>
      <c r="I16" s="312"/>
      <c r="J16" s="312"/>
      <c r="K16" s="312"/>
      <c r="L16" s="312"/>
      <c r="M16" s="1972"/>
      <c r="N16" s="312"/>
      <c r="O16" s="312"/>
      <c r="P16" s="312"/>
      <c r="Q16" s="312"/>
      <c r="R16" s="1972"/>
      <c r="S16" s="153"/>
      <c r="T16" s="153"/>
      <c r="U16" s="153"/>
      <c r="V16" s="153"/>
      <c r="X16" s="153"/>
      <c r="Y16" s="153"/>
      <c r="Z16" s="153"/>
      <c r="AA16" s="153"/>
      <c r="AC16" s="153"/>
      <c r="AD16" s="153"/>
      <c r="AE16" s="153"/>
      <c r="AF16" s="153"/>
      <c r="AG16" s="153"/>
      <c r="AH16" s="153"/>
      <c r="AI16" s="153"/>
      <c r="AJ16" s="153"/>
    </row>
    <row r="17" spans="1:36" s="154" customFormat="1" x14ac:dyDescent="0.2">
      <c r="A17" s="155"/>
      <c r="B17" s="314">
        <v>1</v>
      </c>
      <c r="C17" s="166" t="s">
        <v>268</v>
      </c>
      <c r="D17" s="483"/>
      <c r="E17" s="168"/>
      <c r="F17" s="168"/>
      <c r="G17" s="168"/>
      <c r="H17" s="1704"/>
      <c r="I17" s="312"/>
      <c r="J17" s="312"/>
      <c r="K17" s="312"/>
      <c r="L17" s="312"/>
      <c r="M17" s="1972"/>
      <c r="N17" s="312"/>
      <c r="O17" s="312"/>
      <c r="P17" s="312"/>
      <c r="Q17" s="312"/>
      <c r="R17" s="1972"/>
      <c r="S17" s="153"/>
      <c r="T17" s="153"/>
      <c r="U17" s="153"/>
      <c r="V17" s="153"/>
      <c r="X17" s="153"/>
      <c r="Y17" s="153"/>
      <c r="Z17" s="153"/>
      <c r="AA17" s="153"/>
      <c r="AC17" s="153"/>
      <c r="AD17" s="153"/>
      <c r="AE17" s="153"/>
      <c r="AF17" s="153"/>
      <c r="AG17" s="153"/>
      <c r="AH17" s="153"/>
      <c r="AI17" s="153"/>
      <c r="AJ17" s="153"/>
    </row>
    <row r="18" spans="1:36" s="154" customFormat="1" x14ac:dyDescent="0.2">
      <c r="A18" s="155"/>
      <c r="B18" s="313">
        <v>1.0509999999999999</v>
      </c>
      <c r="C18" s="165" t="s">
        <v>54</v>
      </c>
      <c r="D18" s="483"/>
      <c r="E18" s="168"/>
      <c r="F18" s="168"/>
      <c r="G18" s="168"/>
      <c r="H18" s="1704"/>
      <c r="I18" s="312"/>
      <c r="J18" s="312"/>
      <c r="K18" s="312"/>
      <c r="L18" s="312"/>
      <c r="M18" s="1972"/>
      <c r="N18" s="312"/>
      <c r="O18" s="312"/>
      <c r="P18" s="312"/>
      <c r="Q18" s="312"/>
      <c r="R18" s="1972"/>
      <c r="S18" s="153"/>
      <c r="T18" s="153"/>
      <c r="U18" s="153"/>
      <c r="V18" s="153"/>
      <c r="X18" s="153"/>
      <c r="Y18" s="153"/>
      <c r="Z18" s="153"/>
      <c r="AA18" s="153"/>
      <c r="AC18" s="153"/>
      <c r="AD18" s="153"/>
      <c r="AE18" s="153"/>
      <c r="AF18" s="153"/>
      <c r="AG18" s="153"/>
      <c r="AH18" s="153"/>
      <c r="AI18" s="153"/>
      <c r="AJ18" s="153"/>
    </row>
    <row r="19" spans="1:36" s="154" customFormat="1" ht="25.5" x14ac:dyDescent="0.2">
      <c r="A19" s="155"/>
      <c r="B19" s="164">
        <v>31</v>
      </c>
      <c r="C19" s="163" t="s">
        <v>272</v>
      </c>
      <c r="D19" s="483"/>
      <c r="E19" s="168"/>
      <c r="F19" s="168"/>
      <c r="G19" s="168"/>
      <c r="H19" s="1704"/>
      <c r="I19" s="312"/>
      <c r="J19" s="312"/>
      <c r="K19" s="312"/>
      <c r="L19" s="312"/>
      <c r="M19" s="1972"/>
      <c r="N19" s="312"/>
      <c r="O19" s="312"/>
      <c r="P19" s="312"/>
      <c r="Q19" s="312"/>
      <c r="R19" s="1972"/>
      <c r="S19" s="153"/>
      <c r="T19" s="153"/>
      <c r="U19" s="153"/>
      <c r="V19" s="153"/>
      <c r="X19" s="153"/>
      <c r="Y19" s="153"/>
      <c r="Z19" s="153"/>
      <c r="AA19" s="153"/>
      <c r="AC19" s="153"/>
      <c r="AD19" s="153"/>
      <c r="AE19" s="153"/>
      <c r="AF19" s="153"/>
      <c r="AG19" s="153"/>
      <c r="AH19" s="153"/>
      <c r="AI19" s="153"/>
      <c r="AJ19" s="153"/>
    </row>
    <row r="20" spans="1:36" s="154" customFormat="1" ht="25.5" x14ac:dyDescent="0.2">
      <c r="A20" s="1328" t="s">
        <v>627</v>
      </c>
      <c r="B20" s="164" t="s">
        <v>867</v>
      </c>
      <c r="C20" s="163" t="s">
        <v>733</v>
      </c>
      <c r="D20" s="382"/>
      <c r="E20" s="380">
        <v>4375</v>
      </c>
      <c r="F20" s="382">
        <v>0</v>
      </c>
      <c r="G20" s="380">
        <f>SUM(E20:F20)</f>
        <v>4375</v>
      </c>
      <c r="H20" s="1275" t="s">
        <v>620</v>
      </c>
      <c r="I20" s="312"/>
      <c r="J20" s="312"/>
      <c r="K20" s="312"/>
      <c r="L20" s="312"/>
      <c r="M20" s="312"/>
      <c r="N20" s="312"/>
      <c r="O20" s="312"/>
      <c r="P20" s="312"/>
      <c r="Q20" s="312"/>
      <c r="R20" s="1972"/>
      <c r="S20" s="153"/>
      <c r="T20" s="153"/>
      <c r="U20" s="153"/>
      <c r="V20" s="153"/>
      <c r="X20" s="153"/>
      <c r="Y20" s="153"/>
      <c r="Z20" s="153"/>
      <c r="AA20" s="153"/>
      <c r="AC20" s="153"/>
      <c r="AD20" s="153"/>
      <c r="AE20" s="153"/>
      <c r="AF20" s="153"/>
      <c r="AG20" s="153"/>
      <c r="AH20" s="153"/>
      <c r="AI20" s="153"/>
      <c r="AJ20" s="153"/>
    </row>
    <row r="21" spans="1:36" s="154" customFormat="1" ht="25.5" x14ac:dyDescent="0.2">
      <c r="A21" s="155" t="s">
        <v>60</v>
      </c>
      <c r="B21" s="164">
        <v>31</v>
      </c>
      <c r="C21" s="163" t="s">
        <v>272</v>
      </c>
      <c r="D21" s="382"/>
      <c r="E21" s="383">
        <f>SUM(E20)</f>
        <v>4375</v>
      </c>
      <c r="F21" s="387">
        <f>F20</f>
        <v>0</v>
      </c>
      <c r="G21" s="383">
        <f>SUM(G20)</f>
        <v>4375</v>
      </c>
      <c r="H21" s="1275"/>
      <c r="I21" s="312"/>
      <c r="J21" s="312"/>
      <c r="K21" s="312"/>
      <c r="L21" s="312"/>
      <c r="M21" s="1972"/>
      <c r="N21" s="312"/>
      <c r="O21" s="312"/>
      <c r="P21" s="312"/>
      <c r="Q21" s="312"/>
      <c r="R21" s="1972"/>
      <c r="S21" s="153"/>
      <c r="T21" s="153"/>
      <c r="U21" s="153"/>
      <c r="V21" s="153"/>
      <c r="X21" s="153"/>
      <c r="Y21" s="153"/>
      <c r="Z21" s="153"/>
      <c r="AA21" s="153"/>
      <c r="AC21" s="153"/>
      <c r="AD21" s="153"/>
      <c r="AE21" s="153"/>
      <c r="AF21" s="153"/>
      <c r="AG21" s="153"/>
      <c r="AH21" s="153"/>
      <c r="AI21" s="153"/>
      <c r="AJ21" s="153"/>
    </row>
    <row r="22" spans="1:36" s="154" customFormat="1" x14ac:dyDescent="0.2">
      <c r="A22" s="371" t="s">
        <v>60</v>
      </c>
      <c r="B22" s="313">
        <v>1.0509999999999999</v>
      </c>
      <c r="C22" s="165" t="s">
        <v>54</v>
      </c>
      <c r="D22" s="382"/>
      <c r="E22" s="386">
        <f>E21</f>
        <v>4375</v>
      </c>
      <c r="F22" s="1292">
        <f t="shared" ref="F22:G22" si="0">F21</f>
        <v>0</v>
      </c>
      <c r="G22" s="386">
        <f t="shared" si="0"/>
        <v>4375</v>
      </c>
      <c r="H22" s="1275"/>
      <c r="I22" s="312"/>
      <c r="J22" s="312"/>
      <c r="K22" s="312"/>
      <c r="L22" s="312"/>
      <c r="M22" s="1972"/>
      <c r="N22" s="312"/>
      <c r="O22" s="312"/>
      <c r="P22" s="312"/>
      <c r="Q22" s="312"/>
      <c r="R22" s="1972"/>
      <c r="S22" s="153"/>
      <c r="T22" s="153"/>
      <c r="U22" s="153"/>
      <c r="V22" s="153"/>
      <c r="X22" s="153"/>
      <c r="Y22" s="153"/>
      <c r="Z22" s="153"/>
      <c r="AA22" s="153"/>
      <c r="AC22" s="153"/>
      <c r="AD22" s="153"/>
      <c r="AE22" s="153"/>
      <c r="AF22" s="153"/>
      <c r="AG22" s="153"/>
      <c r="AH22" s="153"/>
      <c r="AI22" s="153"/>
      <c r="AJ22" s="153"/>
    </row>
    <row r="23" spans="1:36" s="154" customFormat="1" x14ac:dyDescent="0.2">
      <c r="A23" s="371" t="s">
        <v>60</v>
      </c>
      <c r="B23" s="314">
        <v>1</v>
      </c>
      <c r="C23" s="166" t="s">
        <v>268</v>
      </c>
      <c r="D23" s="382"/>
      <c r="E23" s="386">
        <f t="shared" ref="E23:G23" si="1">E22</f>
        <v>4375</v>
      </c>
      <c r="F23" s="385">
        <f t="shared" si="1"/>
        <v>0</v>
      </c>
      <c r="G23" s="386">
        <f t="shared" si="1"/>
        <v>4375</v>
      </c>
      <c r="H23" s="1275"/>
      <c r="I23" s="312"/>
      <c r="J23" s="312"/>
      <c r="K23" s="312"/>
      <c r="L23" s="312"/>
      <c r="M23" s="1972"/>
      <c r="N23" s="312"/>
      <c r="O23" s="312"/>
      <c r="P23" s="312"/>
      <c r="Q23" s="312"/>
      <c r="R23" s="1972"/>
      <c r="S23" s="153"/>
      <c r="T23" s="153"/>
      <c r="U23" s="153"/>
      <c r="V23" s="153"/>
      <c r="X23" s="153"/>
      <c r="Y23" s="153"/>
      <c r="Z23" s="153"/>
      <c r="AA23" s="153"/>
      <c r="AC23" s="153"/>
      <c r="AD23" s="153"/>
      <c r="AE23" s="153"/>
      <c r="AF23" s="153"/>
      <c r="AG23" s="153"/>
      <c r="AH23" s="153"/>
      <c r="AI23" s="153"/>
      <c r="AJ23" s="153"/>
    </row>
    <row r="24" spans="1:36" s="154" customFormat="1" ht="10.15" customHeight="1" x14ac:dyDescent="0.2">
      <c r="A24" s="371"/>
      <c r="B24" s="164"/>
      <c r="C24" s="163"/>
      <c r="D24" s="482"/>
      <c r="E24" s="167"/>
      <c r="F24" s="167"/>
      <c r="G24" s="167"/>
      <c r="H24" s="1703"/>
      <c r="I24" s="312"/>
      <c r="J24" s="312"/>
      <c r="K24" s="312"/>
      <c r="L24" s="312"/>
      <c r="M24" s="1972"/>
      <c r="N24" s="312"/>
      <c r="O24" s="312"/>
      <c r="P24" s="312"/>
      <c r="Q24" s="312"/>
      <c r="R24" s="1972"/>
      <c r="S24" s="153"/>
      <c r="T24" s="153"/>
      <c r="U24" s="153"/>
      <c r="V24" s="153"/>
      <c r="X24" s="153"/>
      <c r="Y24" s="153"/>
      <c r="Z24" s="153"/>
      <c r="AA24" s="153"/>
      <c r="AC24" s="153"/>
      <c r="AD24" s="153"/>
      <c r="AE24" s="153"/>
      <c r="AF24" s="153"/>
      <c r="AG24" s="153"/>
      <c r="AH24" s="153"/>
      <c r="AI24" s="153"/>
      <c r="AJ24" s="153"/>
    </row>
    <row r="25" spans="1:36" s="154" customFormat="1" x14ac:dyDescent="0.2">
      <c r="A25" s="371"/>
      <c r="B25" s="164">
        <v>60</v>
      </c>
      <c r="C25" s="161" t="s">
        <v>55</v>
      </c>
      <c r="D25" s="482"/>
      <c r="E25" s="167"/>
      <c r="F25" s="167"/>
      <c r="G25" s="167"/>
      <c r="H25" s="1703"/>
      <c r="I25" s="312"/>
      <c r="J25" s="312"/>
      <c r="K25" s="312"/>
      <c r="L25" s="312"/>
      <c r="M25" s="1972"/>
      <c r="N25" s="312"/>
      <c r="O25" s="312"/>
      <c r="P25" s="312"/>
      <c r="Q25" s="312"/>
      <c r="R25" s="1972"/>
      <c r="S25" s="153"/>
      <c r="T25" s="153"/>
      <c r="U25" s="153"/>
      <c r="V25" s="153"/>
      <c r="X25" s="153"/>
      <c r="Y25" s="153"/>
      <c r="Z25" s="153"/>
      <c r="AA25" s="153"/>
      <c r="AC25" s="153"/>
      <c r="AD25" s="153"/>
      <c r="AE25" s="153"/>
      <c r="AF25" s="153"/>
      <c r="AG25" s="153"/>
      <c r="AH25" s="153"/>
      <c r="AI25" s="153"/>
      <c r="AJ25" s="153"/>
    </row>
    <row r="26" spans="1:36" s="154" customFormat="1" x14ac:dyDescent="0.2">
      <c r="A26" s="149"/>
      <c r="B26" s="156">
        <v>60.051000000000002</v>
      </c>
      <c r="C26" s="157" t="s">
        <v>54</v>
      </c>
      <c r="D26" s="482"/>
      <c r="E26" s="168"/>
      <c r="F26" s="168"/>
      <c r="G26" s="168"/>
      <c r="H26" s="1704"/>
      <c r="I26" s="312"/>
      <c r="J26" s="312"/>
      <c r="K26" s="312"/>
      <c r="L26" s="312"/>
      <c r="M26" s="1972"/>
      <c r="N26" s="312"/>
      <c r="O26" s="312"/>
      <c r="P26" s="312"/>
      <c r="Q26" s="312"/>
      <c r="R26" s="1972"/>
      <c r="S26" s="153"/>
      <c r="T26" s="153"/>
      <c r="U26" s="153"/>
      <c r="V26" s="153"/>
      <c r="X26" s="153"/>
      <c r="Y26" s="153"/>
      <c r="Z26" s="153"/>
      <c r="AA26" s="153"/>
      <c r="AC26" s="153"/>
      <c r="AD26" s="153"/>
      <c r="AE26" s="153"/>
      <c r="AF26" s="153"/>
      <c r="AG26" s="153"/>
      <c r="AH26" s="153"/>
      <c r="AI26" s="153"/>
      <c r="AJ26" s="153"/>
    </row>
    <row r="27" spans="1:36" s="154" customFormat="1" ht="15" customHeight="1" x14ac:dyDescent="0.2">
      <c r="A27" s="149"/>
      <c r="B27" s="309">
        <v>3</v>
      </c>
      <c r="C27" s="158" t="s">
        <v>269</v>
      </c>
      <c r="D27" s="482"/>
      <c r="E27" s="168"/>
      <c r="F27" s="168"/>
      <c r="G27" s="168"/>
      <c r="H27" s="1704"/>
      <c r="I27" s="312"/>
      <c r="J27" s="312"/>
      <c r="K27" s="312"/>
      <c r="L27" s="312"/>
      <c r="M27" s="1972"/>
      <c r="N27" s="312"/>
      <c r="O27" s="312"/>
      <c r="P27" s="312"/>
      <c r="Q27" s="312"/>
      <c r="R27" s="1972"/>
      <c r="S27" s="153"/>
      <c r="T27" s="153"/>
      <c r="U27" s="153"/>
      <c r="V27" s="153"/>
      <c r="X27" s="153"/>
      <c r="Y27" s="153"/>
      <c r="Z27" s="153"/>
      <c r="AA27" s="153"/>
      <c r="AC27" s="153"/>
      <c r="AD27" s="153"/>
      <c r="AE27" s="153"/>
      <c r="AF27" s="153"/>
      <c r="AG27" s="153"/>
      <c r="AH27" s="153"/>
      <c r="AI27" s="153"/>
      <c r="AJ27" s="153"/>
    </row>
    <row r="28" spans="1:36" s="154" customFormat="1" x14ac:dyDescent="0.2">
      <c r="A28" s="371"/>
      <c r="B28" s="164">
        <v>45</v>
      </c>
      <c r="C28" s="163" t="s">
        <v>16</v>
      </c>
      <c r="D28" s="482"/>
      <c r="E28" s="167"/>
      <c r="F28" s="167"/>
      <c r="G28" s="167"/>
      <c r="H28" s="1703"/>
      <c r="I28" s="312"/>
      <c r="J28" s="312"/>
      <c r="K28" s="312"/>
      <c r="L28" s="312"/>
      <c r="M28" s="1972"/>
      <c r="N28" s="312"/>
      <c r="O28" s="312"/>
      <c r="P28" s="312"/>
      <c r="Q28" s="312"/>
      <c r="R28" s="1972"/>
      <c r="S28" s="153"/>
      <c r="T28" s="153"/>
      <c r="U28" s="153"/>
      <c r="V28" s="153"/>
      <c r="X28" s="153"/>
      <c r="Y28" s="153"/>
      <c r="Z28" s="153"/>
      <c r="AA28" s="153"/>
      <c r="AC28" s="153"/>
      <c r="AD28" s="153"/>
      <c r="AE28" s="153"/>
      <c r="AF28" s="153"/>
      <c r="AG28" s="153"/>
      <c r="AH28" s="153"/>
      <c r="AI28" s="153"/>
      <c r="AJ28" s="153"/>
    </row>
    <row r="29" spans="1:36" s="154" customFormat="1" x14ac:dyDescent="0.2">
      <c r="A29" s="371"/>
      <c r="B29" s="164" t="s">
        <v>273</v>
      </c>
      <c r="C29" s="163" t="s">
        <v>55</v>
      </c>
      <c r="D29" s="382"/>
      <c r="E29" s="380">
        <f>119900+20000</f>
        <v>139900</v>
      </c>
      <c r="F29" s="382">
        <v>0</v>
      </c>
      <c r="G29" s="380">
        <f>SUM(E29:F29)</f>
        <v>139900</v>
      </c>
      <c r="H29" s="1275" t="s">
        <v>622</v>
      </c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153"/>
      <c r="T29" s="153"/>
      <c r="U29" s="153"/>
      <c r="V29" s="153"/>
      <c r="X29" s="153"/>
      <c r="Y29" s="153"/>
      <c r="Z29" s="153"/>
      <c r="AA29" s="153"/>
      <c r="AC29" s="153"/>
      <c r="AD29" s="153"/>
      <c r="AE29" s="153"/>
      <c r="AF29" s="153"/>
      <c r="AG29" s="153"/>
      <c r="AH29" s="153"/>
      <c r="AI29" s="153"/>
      <c r="AJ29" s="153"/>
    </row>
    <row r="30" spans="1:36" s="153" customFormat="1" x14ac:dyDescent="0.2">
      <c r="A30" s="371" t="s">
        <v>60</v>
      </c>
      <c r="B30" s="164">
        <v>45</v>
      </c>
      <c r="C30" s="163" t="s">
        <v>16</v>
      </c>
      <c r="D30" s="382"/>
      <c r="E30" s="383">
        <f>SUM(E29:E29)</f>
        <v>139900</v>
      </c>
      <c r="F30" s="387">
        <f>SUM(F29:F29)</f>
        <v>0</v>
      </c>
      <c r="G30" s="383">
        <f>SUM(G29:G29)</f>
        <v>139900</v>
      </c>
      <c r="H30" s="1275"/>
      <c r="I30" s="312"/>
      <c r="J30" s="312"/>
      <c r="K30" s="312"/>
      <c r="L30" s="312"/>
      <c r="M30" s="1972"/>
      <c r="N30" s="312"/>
      <c r="O30" s="312"/>
      <c r="P30" s="312"/>
      <c r="Q30" s="312"/>
      <c r="R30" s="1972"/>
      <c r="W30" s="154"/>
      <c r="AB30" s="154"/>
    </row>
    <row r="31" spans="1:36" s="153" customFormat="1" x14ac:dyDescent="0.2">
      <c r="A31" s="371" t="s">
        <v>60</v>
      </c>
      <c r="B31" s="315" t="s">
        <v>53</v>
      </c>
      <c r="C31" s="163" t="s">
        <v>269</v>
      </c>
      <c r="D31" s="382"/>
      <c r="E31" s="383">
        <f>E30</f>
        <v>139900</v>
      </c>
      <c r="F31" s="387">
        <f t="shared" ref="F31:G33" si="2">F30</f>
        <v>0</v>
      </c>
      <c r="G31" s="383">
        <f t="shared" si="2"/>
        <v>139900</v>
      </c>
      <c r="H31" s="1275"/>
      <c r="I31" s="312"/>
      <c r="J31" s="312"/>
      <c r="K31" s="312"/>
      <c r="L31" s="312"/>
      <c r="M31" s="1972"/>
      <c r="N31" s="312"/>
      <c r="O31" s="312"/>
      <c r="P31" s="312"/>
      <c r="Q31" s="312"/>
      <c r="R31" s="1972"/>
      <c r="W31" s="154"/>
      <c r="AB31" s="154"/>
    </row>
    <row r="32" spans="1:36" s="153" customFormat="1" x14ac:dyDescent="0.2">
      <c r="A32" s="371" t="s">
        <v>60</v>
      </c>
      <c r="B32" s="169">
        <v>60.051000000000002</v>
      </c>
      <c r="C32" s="170" t="s">
        <v>54</v>
      </c>
      <c r="D32" s="382"/>
      <c r="E32" s="380">
        <f t="shared" ref="E32:G33" si="3">E31</f>
        <v>139900</v>
      </c>
      <c r="F32" s="382">
        <f t="shared" si="2"/>
        <v>0</v>
      </c>
      <c r="G32" s="380">
        <f t="shared" si="3"/>
        <v>139900</v>
      </c>
      <c r="H32" s="1275"/>
      <c r="I32" s="312"/>
      <c r="J32" s="312"/>
      <c r="K32" s="312"/>
      <c r="L32" s="312"/>
      <c r="M32" s="1972"/>
      <c r="N32" s="312"/>
      <c r="O32" s="312"/>
      <c r="P32" s="312"/>
      <c r="Q32" s="312"/>
      <c r="R32" s="1972"/>
      <c r="W32" s="154"/>
      <c r="AB32" s="154"/>
    </row>
    <row r="33" spans="1:33" s="153" customFormat="1" x14ac:dyDescent="0.2">
      <c r="A33" s="371" t="s">
        <v>60</v>
      </c>
      <c r="B33" s="164">
        <v>60</v>
      </c>
      <c r="C33" s="163" t="s">
        <v>55</v>
      </c>
      <c r="D33" s="382"/>
      <c r="E33" s="383">
        <f t="shared" si="3"/>
        <v>139900</v>
      </c>
      <c r="F33" s="387">
        <f t="shared" si="2"/>
        <v>0</v>
      </c>
      <c r="G33" s="383">
        <f t="shared" si="3"/>
        <v>139900</v>
      </c>
      <c r="H33" s="1275"/>
      <c r="I33" s="312"/>
      <c r="J33" s="312"/>
      <c r="K33" s="312"/>
      <c r="L33" s="312"/>
      <c r="M33" s="1972"/>
      <c r="N33" s="312"/>
      <c r="O33" s="312"/>
      <c r="P33" s="312"/>
      <c r="Q33" s="312"/>
      <c r="R33" s="1972"/>
      <c r="W33" s="154"/>
      <c r="AB33" s="154"/>
    </row>
    <row r="34" spans="1:33" s="153" customFormat="1" x14ac:dyDescent="0.2">
      <c r="A34" s="371" t="s">
        <v>60</v>
      </c>
      <c r="B34" s="169">
        <v>4059</v>
      </c>
      <c r="C34" s="170" t="s">
        <v>271</v>
      </c>
      <c r="D34" s="385"/>
      <c r="E34" s="386">
        <f>E33+E23</f>
        <v>144275</v>
      </c>
      <c r="F34" s="385">
        <f>F33+F23</f>
        <v>0</v>
      </c>
      <c r="G34" s="386">
        <f>G33+G23</f>
        <v>144275</v>
      </c>
      <c r="H34" s="1275"/>
      <c r="I34" s="312"/>
      <c r="J34" s="312"/>
      <c r="K34" s="312"/>
      <c r="L34" s="312"/>
      <c r="M34" s="1972"/>
      <c r="N34" s="312"/>
      <c r="O34" s="312"/>
      <c r="P34" s="312"/>
      <c r="Q34" s="312"/>
      <c r="R34" s="1972"/>
      <c r="W34" s="154"/>
      <c r="AB34" s="154"/>
    </row>
    <row r="35" spans="1:33" s="153" customFormat="1" x14ac:dyDescent="0.2">
      <c r="A35" s="171" t="s">
        <v>60</v>
      </c>
      <c r="B35" s="172"/>
      <c r="C35" s="173" t="s">
        <v>15</v>
      </c>
      <c r="D35" s="389"/>
      <c r="E35" s="381">
        <f>E34</f>
        <v>144275</v>
      </c>
      <c r="F35" s="1293">
        <f t="shared" ref="F35:G36" si="4">F34</f>
        <v>0</v>
      </c>
      <c r="G35" s="381">
        <f t="shared" si="4"/>
        <v>144275</v>
      </c>
      <c r="H35" s="1705"/>
      <c r="I35" s="312"/>
      <c r="J35" s="312"/>
      <c r="K35" s="312"/>
      <c r="L35" s="312"/>
      <c r="M35" s="1972"/>
      <c r="N35" s="312"/>
      <c r="O35" s="312"/>
      <c r="P35" s="312"/>
      <c r="Q35" s="312"/>
      <c r="R35" s="1972"/>
      <c r="W35" s="154"/>
      <c r="AB35" s="154"/>
    </row>
    <row r="36" spans="1:33" s="153" customFormat="1" x14ac:dyDescent="0.2">
      <c r="A36" s="171" t="s">
        <v>60</v>
      </c>
      <c r="B36" s="172"/>
      <c r="C36" s="173" t="s">
        <v>61</v>
      </c>
      <c r="D36" s="174"/>
      <c r="E36" s="383">
        <f>E35</f>
        <v>144275</v>
      </c>
      <c r="F36" s="1290">
        <f t="shared" si="4"/>
        <v>0</v>
      </c>
      <c r="G36" s="383">
        <f t="shared" si="4"/>
        <v>144275</v>
      </c>
      <c r="H36" s="1703"/>
      <c r="I36" s="312"/>
      <c r="J36" s="312"/>
      <c r="K36" s="312"/>
      <c r="L36" s="312"/>
      <c r="M36" s="1972"/>
      <c r="N36" s="312"/>
      <c r="O36" s="312"/>
      <c r="P36" s="312"/>
      <c r="Q36" s="312"/>
      <c r="R36" s="1972"/>
      <c r="W36" s="154"/>
      <c r="AB36" s="154"/>
    </row>
    <row r="37" spans="1:33" s="153" customFormat="1" x14ac:dyDescent="0.2">
      <c r="A37" s="1646" t="s">
        <v>830</v>
      </c>
      <c r="B37" s="1699"/>
      <c r="C37" s="1699"/>
      <c r="D37" s="167"/>
      <c r="E37" s="380"/>
      <c r="F37" s="167"/>
      <c r="G37" s="167"/>
      <c r="H37" s="1703"/>
      <c r="I37" s="312"/>
      <c r="J37" s="312"/>
      <c r="K37" s="312"/>
      <c r="L37" s="312"/>
      <c r="M37" s="1972"/>
      <c r="N37" s="312"/>
      <c r="O37" s="312"/>
      <c r="P37" s="312"/>
      <c r="Q37" s="312"/>
      <c r="R37" s="1972"/>
      <c r="W37" s="154"/>
      <c r="AB37" s="154"/>
    </row>
    <row r="38" spans="1:33" s="153" customFormat="1" x14ac:dyDescent="0.2">
      <c r="A38" s="180" t="s">
        <v>625</v>
      </c>
      <c r="B38" s="56"/>
      <c r="C38" s="662"/>
      <c r="D38" s="167"/>
      <c r="E38" s="380"/>
      <c r="F38" s="167"/>
      <c r="G38" s="167"/>
      <c r="H38" s="1703"/>
      <c r="I38" s="312"/>
      <c r="J38" s="312"/>
      <c r="K38" s="312"/>
      <c r="L38" s="312"/>
      <c r="M38" s="1972"/>
      <c r="N38" s="312"/>
      <c r="O38" s="312"/>
      <c r="P38" s="312"/>
      <c r="Q38" s="312"/>
      <c r="R38" s="1972"/>
      <c r="W38" s="154"/>
      <c r="AB38" s="154"/>
    </row>
    <row r="39" spans="1:33" s="153" customFormat="1" x14ac:dyDescent="0.2">
      <c r="A39" s="1708" t="s">
        <v>620</v>
      </c>
      <c r="B39" s="2002" t="s">
        <v>767</v>
      </c>
      <c r="C39" s="2002"/>
      <c r="D39" s="2002"/>
      <c r="E39" s="2002"/>
      <c r="F39" s="2002"/>
      <c r="G39" s="2002"/>
      <c r="H39" s="1703"/>
      <c r="I39" s="312"/>
      <c r="J39" s="312"/>
      <c r="K39" s="312"/>
      <c r="L39" s="312"/>
      <c r="M39" s="1972"/>
      <c r="N39" s="312"/>
      <c r="O39" s="312"/>
      <c r="P39" s="312"/>
      <c r="Q39" s="312"/>
      <c r="R39" s="1972"/>
      <c r="W39" s="154"/>
      <c r="AB39" s="154"/>
    </row>
    <row r="40" spans="1:33" s="153" customFormat="1" ht="15" customHeight="1" x14ac:dyDescent="0.2">
      <c r="A40" s="1708" t="s">
        <v>622</v>
      </c>
      <c r="B40" s="2002" t="s">
        <v>831</v>
      </c>
      <c r="C40" s="2002"/>
      <c r="D40" s="2002"/>
      <c r="E40" s="2002"/>
      <c r="F40" s="2002"/>
      <c r="G40" s="2002"/>
      <c r="H40" s="1703"/>
      <c r="I40" s="312"/>
      <c r="J40" s="312"/>
      <c r="K40" s="312"/>
      <c r="L40" s="312"/>
      <c r="M40" s="1972"/>
      <c r="N40" s="312"/>
      <c r="O40" s="312"/>
      <c r="P40" s="312"/>
      <c r="Q40" s="312"/>
      <c r="R40" s="1972"/>
      <c r="W40" s="154"/>
      <c r="AB40" s="154"/>
    </row>
    <row r="41" spans="1:33" s="153" customFormat="1" x14ac:dyDescent="0.2">
      <c r="A41" s="1294"/>
      <c r="B41" s="164"/>
      <c r="C41" s="170"/>
      <c r="D41" s="167"/>
      <c r="E41" s="380"/>
      <c r="F41" s="167"/>
      <c r="G41" s="167"/>
      <c r="H41" s="1703"/>
      <c r="M41" s="154"/>
      <c r="R41" s="154"/>
      <c r="W41" s="154"/>
      <c r="AB41" s="154"/>
    </row>
    <row r="42" spans="1:33" s="153" customFormat="1" x14ac:dyDescent="0.2">
      <c r="A42" s="1294"/>
      <c r="B42" s="164"/>
      <c r="C42" s="170"/>
      <c r="D42" s="167"/>
      <c r="E42" s="380"/>
      <c r="F42" s="167"/>
      <c r="G42" s="167"/>
      <c r="H42" s="1703"/>
      <c r="M42" s="154"/>
      <c r="R42" s="154"/>
      <c r="W42" s="154"/>
      <c r="AB42" s="154"/>
    </row>
    <row r="43" spans="1:33" s="153" customFormat="1" x14ac:dyDescent="0.2">
      <c r="A43" s="164"/>
      <c r="B43" s="164"/>
      <c r="C43" s="484"/>
      <c r="D43" s="311"/>
      <c r="E43" s="311"/>
      <c r="F43" s="167"/>
      <c r="G43" s="311"/>
      <c r="H43" s="1351"/>
      <c r="I43" s="311"/>
      <c r="J43" s="311"/>
      <c r="K43" s="308"/>
      <c r="L43" s="308"/>
      <c r="M43" s="311"/>
      <c r="R43" s="154"/>
      <c r="W43" s="154"/>
      <c r="AB43" s="154"/>
      <c r="AG43" s="154"/>
    </row>
    <row r="44" spans="1:33" s="153" customFormat="1" x14ac:dyDescent="0.2">
      <c r="A44" s="164"/>
      <c r="B44" s="164"/>
      <c r="C44" s="484"/>
      <c r="D44" s="311"/>
      <c r="E44" s="311"/>
      <c r="F44" s="311"/>
      <c r="G44" s="311"/>
      <c r="H44" s="1351"/>
      <c r="I44" s="311"/>
      <c r="J44" s="311"/>
      <c r="K44" s="167"/>
      <c r="L44" s="311"/>
      <c r="M44" s="311"/>
      <c r="N44" s="312"/>
      <c r="R44" s="154"/>
      <c r="W44" s="154"/>
      <c r="AB44" s="154"/>
      <c r="AG44" s="154"/>
    </row>
    <row r="45" spans="1:33" s="153" customFormat="1" x14ac:dyDescent="0.2">
      <c r="A45" s="371"/>
      <c r="B45" s="164"/>
      <c r="C45" s="311"/>
      <c r="D45" s="1970"/>
      <c r="E45" s="1232"/>
      <c r="F45" s="1970"/>
      <c r="G45" s="1232"/>
      <c r="H45" s="1706"/>
      <c r="I45" s="297"/>
      <c r="J45" s="297"/>
      <c r="K45" s="311"/>
      <c r="L45" s="311"/>
      <c r="M45" s="311"/>
      <c r="N45" s="312"/>
      <c r="R45" s="154"/>
      <c r="W45" s="154"/>
      <c r="AB45" s="154"/>
      <c r="AG45" s="154"/>
    </row>
    <row r="46" spans="1:33" s="153" customFormat="1" x14ac:dyDescent="0.2">
      <c r="A46" s="371"/>
      <c r="B46" s="164"/>
      <c r="C46" s="311"/>
      <c r="D46" s="1203"/>
      <c r="E46" s="1203"/>
      <c r="F46" s="1203"/>
      <c r="G46" s="1203"/>
      <c r="H46" s="1707"/>
      <c r="I46" s="1203"/>
      <c r="J46" s="1203"/>
      <c r="K46" s="311"/>
      <c r="L46" s="311"/>
      <c r="M46" s="311"/>
      <c r="N46" s="312"/>
      <c r="R46" s="154"/>
      <c r="W46" s="154"/>
      <c r="AB46" s="154"/>
      <c r="AG46" s="154"/>
    </row>
    <row r="47" spans="1:33" s="153" customFormat="1" x14ac:dyDescent="0.2">
      <c r="A47" s="371"/>
      <c r="B47" s="164"/>
      <c r="C47" s="151"/>
      <c r="D47" s="1203"/>
      <c r="E47" s="1203"/>
      <c r="F47" s="1203"/>
      <c r="G47" s="311"/>
      <c r="H47" s="1351"/>
      <c r="I47" s="1203"/>
      <c r="J47" s="1203"/>
      <c r="K47" s="312"/>
      <c r="L47" s="312"/>
      <c r="M47" s="312"/>
      <c r="N47" s="312"/>
      <c r="R47" s="154"/>
      <c r="W47" s="154"/>
      <c r="AB47" s="154"/>
      <c r="AG47" s="154"/>
    </row>
    <row r="48" spans="1:33" s="153" customFormat="1" x14ac:dyDescent="0.2">
      <c r="A48" s="371"/>
      <c r="B48" s="164"/>
      <c r="C48" s="151"/>
      <c r="D48" s="311"/>
      <c r="E48" s="311"/>
      <c r="F48" s="311"/>
      <c r="G48" s="311"/>
      <c r="H48" s="1351"/>
      <c r="I48" s="311"/>
      <c r="J48" s="311"/>
      <c r="K48" s="312"/>
      <c r="L48" s="312"/>
      <c r="M48" s="312"/>
      <c r="N48" s="312"/>
      <c r="R48" s="154"/>
      <c r="W48" s="154"/>
      <c r="AB48" s="154"/>
      <c r="AG48" s="154"/>
    </row>
    <row r="49" spans="1:33" s="153" customFormat="1" x14ac:dyDescent="0.2">
      <c r="A49" s="371"/>
      <c r="B49" s="164"/>
      <c r="C49" s="151"/>
      <c r="D49" s="311"/>
      <c r="E49" s="311"/>
      <c r="F49" s="311"/>
      <c r="G49" s="311"/>
      <c r="H49" s="1351"/>
      <c r="I49" s="311"/>
      <c r="J49" s="311"/>
      <c r="K49" s="312"/>
      <c r="L49" s="312"/>
      <c r="M49" s="312"/>
      <c r="N49" s="312"/>
      <c r="R49" s="154"/>
      <c r="W49" s="154"/>
      <c r="AB49" s="154"/>
      <c r="AG49" s="154"/>
    </row>
    <row r="50" spans="1:33" s="153" customFormat="1" x14ac:dyDescent="0.2">
      <c r="A50" s="371"/>
      <c r="B50" s="164"/>
      <c r="C50" s="151"/>
      <c r="D50" s="311"/>
      <c r="E50" s="311"/>
      <c r="F50" s="311"/>
      <c r="G50" s="311"/>
      <c r="H50" s="1351"/>
      <c r="I50" s="311"/>
      <c r="J50" s="311"/>
      <c r="K50" s="312"/>
      <c r="L50" s="312"/>
      <c r="M50" s="312"/>
      <c r="N50" s="312"/>
      <c r="R50" s="154"/>
      <c r="W50" s="154"/>
      <c r="AB50" s="154"/>
      <c r="AG50" s="154"/>
    </row>
    <row r="51" spans="1:33" s="153" customFormat="1" x14ac:dyDescent="0.2">
      <c r="A51" s="371"/>
      <c r="B51" s="164"/>
      <c r="C51" s="151"/>
      <c r="D51" s="311"/>
      <c r="E51" s="311"/>
      <c r="F51" s="311"/>
      <c r="G51" s="311"/>
      <c r="H51" s="1351"/>
      <c r="I51" s="311"/>
      <c r="J51" s="311"/>
      <c r="K51" s="312"/>
      <c r="L51" s="312"/>
      <c r="M51" s="312"/>
      <c r="N51" s="312"/>
      <c r="R51" s="154"/>
      <c r="W51" s="154"/>
      <c r="AB51" s="154"/>
      <c r="AG51" s="154"/>
    </row>
    <row r="52" spans="1:33" s="153" customFormat="1" x14ac:dyDescent="0.2">
      <c r="A52" s="371"/>
      <c r="B52" s="164"/>
      <c r="C52" s="151"/>
      <c r="D52" s="311"/>
      <c r="E52" s="311"/>
      <c r="F52" s="311"/>
      <c r="G52" s="311"/>
      <c r="H52" s="1351"/>
      <c r="I52" s="311"/>
      <c r="J52" s="311"/>
      <c r="K52" s="311"/>
      <c r="L52" s="311"/>
      <c r="M52" s="311"/>
      <c r="N52" s="312"/>
      <c r="R52" s="154"/>
      <c r="W52" s="154"/>
      <c r="AB52" s="154"/>
      <c r="AG52" s="154"/>
    </row>
    <row r="53" spans="1:33" s="153" customFormat="1" x14ac:dyDescent="0.2">
      <c r="A53" s="371"/>
      <c r="B53" s="164"/>
      <c r="C53" s="151"/>
      <c r="D53" s="311"/>
      <c r="E53" s="311"/>
      <c r="F53" s="311"/>
      <c r="G53" s="311"/>
      <c r="H53" s="1351"/>
      <c r="I53" s="311"/>
      <c r="J53" s="311"/>
      <c r="K53" s="311"/>
      <c r="L53" s="311"/>
      <c r="M53" s="311"/>
      <c r="N53" s="312"/>
      <c r="R53" s="154"/>
      <c r="W53" s="154"/>
      <c r="AB53" s="154"/>
      <c r="AG53" s="154"/>
    </row>
    <row r="54" spans="1:33" s="153" customFormat="1" x14ac:dyDescent="0.2">
      <c r="A54" s="371"/>
      <c r="B54" s="164"/>
      <c r="C54" s="151"/>
      <c r="D54" s="311"/>
      <c r="E54" s="311"/>
      <c r="F54" s="311"/>
      <c r="G54" s="311"/>
      <c r="H54" s="1351"/>
      <c r="I54" s="311"/>
      <c r="J54" s="311"/>
      <c r="K54" s="311"/>
      <c r="L54" s="311"/>
      <c r="M54" s="311"/>
      <c r="N54" s="312"/>
      <c r="R54" s="154"/>
      <c r="W54" s="154"/>
      <c r="AB54" s="154"/>
      <c r="AG54" s="154"/>
    </row>
    <row r="55" spans="1:33" s="153" customFormat="1" x14ac:dyDescent="0.2">
      <c r="A55" s="371"/>
      <c r="B55" s="164"/>
      <c r="C55" s="151"/>
      <c r="D55" s="311"/>
      <c r="E55" s="311"/>
      <c r="F55" s="311"/>
      <c r="G55" s="311"/>
      <c r="H55" s="1351"/>
      <c r="I55" s="311"/>
      <c r="J55" s="311"/>
      <c r="K55" s="311"/>
      <c r="L55" s="311"/>
      <c r="M55" s="311"/>
      <c r="N55" s="312"/>
      <c r="R55" s="154"/>
      <c r="W55" s="154"/>
      <c r="AB55" s="154"/>
      <c r="AG55" s="154"/>
    </row>
    <row r="56" spans="1:33" x14ac:dyDescent="0.2">
      <c r="A56" s="371"/>
      <c r="B56" s="164"/>
      <c r="C56" s="311"/>
      <c r="D56" s="311"/>
      <c r="E56" s="311"/>
      <c r="F56" s="311"/>
      <c r="G56" s="311"/>
      <c r="H56" s="1351"/>
      <c r="I56" s="311"/>
      <c r="J56" s="311"/>
      <c r="K56" s="311"/>
      <c r="L56" s="311"/>
      <c r="M56" s="311"/>
      <c r="N56" s="312"/>
    </row>
    <row r="57" spans="1:33" x14ac:dyDescent="0.2">
      <c r="A57" s="371"/>
      <c r="B57" s="164"/>
      <c r="C57" s="311"/>
      <c r="D57" s="311"/>
      <c r="E57" s="311"/>
      <c r="F57" s="311"/>
      <c r="G57" s="311"/>
      <c r="H57" s="1351"/>
      <c r="I57" s="311"/>
      <c r="J57" s="311"/>
      <c r="K57" s="311"/>
      <c r="L57" s="311"/>
      <c r="M57" s="311"/>
      <c r="N57" s="312"/>
    </row>
    <row r="58" spans="1:33" x14ac:dyDescent="0.2">
      <c r="A58" s="371"/>
      <c r="B58" s="164"/>
      <c r="C58" s="311"/>
      <c r="D58" s="311"/>
      <c r="E58" s="311"/>
      <c r="F58" s="311"/>
      <c r="G58" s="311"/>
      <c r="H58" s="1351"/>
      <c r="I58" s="311"/>
      <c r="J58" s="311"/>
      <c r="K58" s="311"/>
      <c r="L58" s="311"/>
      <c r="M58" s="311"/>
      <c r="N58" s="312"/>
    </row>
    <row r="59" spans="1:33" x14ac:dyDescent="0.2">
      <c r="A59" s="371"/>
      <c r="B59" s="164"/>
      <c r="C59" s="311"/>
      <c r="D59" s="311"/>
      <c r="E59" s="311"/>
      <c r="F59" s="311"/>
      <c r="G59" s="311"/>
      <c r="H59" s="1351"/>
      <c r="I59" s="311"/>
      <c r="J59" s="311"/>
      <c r="K59" s="311"/>
      <c r="L59" s="311"/>
      <c r="M59" s="311"/>
      <c r="N59" s="312"/>
    </row>
    <row r="60" spans="1:33" s="153" customFormat="1" x14ac:dyDescent="0.2">
      <c r="A60" s="371"/>
      <c r="B60" s="2002"/>
      <c r="C60" s="2002"/>
      <c r="D60" s="311"/>
      <c r="E60" s="311"/>
      <c r="F60" s="311"/>
      <c r="G60" s="311"/>
      <c r="H60" s="1351"/>
      <c r="I60" s="311"/>
      <c r="J60" s="311"/>
      <c r="K60" s="311"/>
      <c r="L60" s="311"/>
      <c r="M60" s="311"/>
      <c r="N60" s="312"/>
      <c r="R60" s="154"/>
      <c r="W60" s="154"/>
      <c r="AB60" s="154"/>
      <c r="AG60" s="154"/>
    </row>
    <row r="61" spans="1:33" x14ac:dyDescent="0.2">
      <c r="A61" s="371"/>
      <c r="B61" s="2002"/>
      <c r="C61" s="2002"/>
      <c r="D61" s="311"/>
      <c r="E61" s="311"/>
      <c r="F61" s="311"/>
      <c r="G61" s="311"/>
      <c r="H61" s="1351"/>
      <c r="I61" s="311"/>
      <c r="J61" s="311"/>
      <c r="K61" s="311"/>
      <c r="L61" s="311"/>
      <c r="M61" s="311"/>
      <c r="N61" s="312"/>
    </row>
    <row r="62" spans="1:33" x14ac:dyDescent="0.2">
      <c r="A62" s="371"/>
      <c r="B62" s="2002"/>
      <c r="C62" s="2002"/>
      <c r="D62" s="311"/>
      <c r="E62" s="311"/>
      <c r="F62" s="311"/>
      <c r="G62" s="311"/>
      <c r="H62" s="1351"/>
      <c r="I62" s="311"/>
      <c r="J62" s="311"/>
      <c r="K62" s="311"/>
      <c r="L62" s="311"/>
      <c r="M62" s="311"/>
      <c r="N62" s="312"/>
    </row>
    <row r="63" spans="1:33" x14ac:dyDescent="0.2">
      <c r="A63" s="371"/>
      <c r="B63" s="164"/>
      <c r="C63" s="311"/>
      <c r="D63" s="311"/>
      <c r="E63" s="311"/>
      <c r="F63" s="311"/>
      <c r="G63" s="311"/>
      <c r="H63" s="1351"/>
      <c r="I63" s="311"/>
      <c r="J63" s="311"/>
      <c r="K63" s="311"/>
      <c r="L63" s="311"/>
      <c r="M63" s="311"/>
      <c r="N63" s="312"/>
    </row>
    <row r="64" spans="1:33" x14ac:dyDescent="0.2">
      <c r="A64" s="371"/>
      <c r="B64" s="164"/>
      <c r="C64" s="311"/>
      <c r="D64" s="311"/>
      <c r="E64" s="311"/>
      <c r="F64" s="311"/>
      <c r="G64" s="311"/>
      <c r="H64" s="1351"/>
      <c r="I64" s="311"/>
      <c r="J64" s="311"/>
      <c r="K64" s="311"/>
      <c r="L64" s="311"/>
      <c r="M64" s="311"/>
      <c r="N64" s="312"/>
    </row>
    <row r="65" spans="1:14" x14ac:dyDescent="0.2">
      <c r="A65" s="371"/>
      <c r="B65" s="164"/>
      <c r="C65" s="311"/>
      <c r="D65" s="311"/>
      <c r="E65" s="311"/>
      <c r="F65" s="311"/>
      <c r="G65" s="311"/>
      <c r="H65" s="1351"/>
      <c r="I65" s="311"/>
      <c r="J65" s="311"/>
      <c r="K65" s="311"/>
      <c r="L65" s="311"/>
      <c r="M65" s="311"/>
      <c r="N65" s="312"/>
    </row>
    <row r="66" spans="1:14" x14ac:dyDescent="0.2">
      <c r="A66" s="371"/>
      <c r="B66" s="164"/>
      <c r="C66" s="311"/>
      <c r="D66" s="311"/>
      <c r="E66" s="311"/>
      <c r="F66" s="311"/>
      <c r="G66" s="311"/>
      <c r="H66" s="1351"/>
      <c r="I66" s="311"/>
      <c r="J66" s="311"/>
      <c r="K66" s="311"/>
      <c r="L66" s="311"/>
      <c r="M66" s="311"/>
      <c r="N66" s="312"/>
    </row>
  </sheetData>
  <autoFilter ref="A14:AO40"/>
  <mergeCells count="16">
    <mergeCell ref="B60:C60"/>
    <mergeCell ref="B61:C61"/>
    <mergeCell ref="B62:C62"/>
    <mergeCell ref="A1:G1"/>
    <mergeCell ref="A2:G2"/>
    <mergeCell ref="B39:G39"/>
    <mergeCell ref="B40:G40"/>
    <mergeCell ref="S12:AB12"/>
    <mergeCell ref="A3:G3"/>
    <mergeCell ref="B4:G4"/>
    <mergeCell ref="B13:G13"/>
    <mergeCell ref="I13:M13"/>
    <mergeCell ref="N13:R13"/>
    <mergeCell ref="I12:R12"/>
    <mergeCell ref="S13:W13"/>
    <mergeCell ref="X13:AB13"/>
  </mergeCells>
  <printOptions horizontalCentered="1"/>
  <pageMargins left="0.74803149606299213" right="0.39370078740157483" top="0.62992125984251968" bottom="4.1338582677165361" header="0.43307086614173229" footer="3.5433070866141736"/>
  <pageSetup paperSize="9" scale="91" firstPageNumber="7" fitToHeight="0" orientation="portrait" blackAndWhite="1" useFirstPageNumber="1" r:id="rId1"/>
  <headerFooter alignWithMargins="0">
    <oddHeader xml:space="preserve">&amp;C   </oddHeader>
    <oddFooter>&amp;C&amp;"Times New Roman,Bold"&amp;P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>
    <tabColor rgb="FF92D050"/>
  </sheetPr>
  <dimension ref="A1:AG39"/>
  <sheetViews>
    <sheetView view="pageBreakPreview" topLeftCell="A4" zoomScaleNormal="115" zoomScaleSheetLayoutView="100" workbookViewId="0">
      <selection activeCell="J23" sqref="J23"/>
    </sheetView>
  </sheetViews>
  <sheetFormatPr defaultColWidth="12.42578125" defaultRowHeight="12.75" x14ac:dyDescent="0.2"/>
  <cols>
    <col min="1" max="1" width="6.42578125" style="111" customWidth="1"/>
    <col min="2" max="2" width="8.140625" style="134" customWidth="1"/>
    <col min="3" max="3" width="34.5703125" style="111" customWidth="1"/>
    <col min="4" max="4" width="8.28515625" style="103" customWidth="1"/>
    <col min="5" max="5" width="9.42578125" style="103" customWidth="1"/>
    <col min="6" max="6" width="11.7109375" style="88" customWidth="1"/>
    <col min="7" max="7" width="8.5703125" style="88" customWidth="1"/>
    <col min="8" max="8" width="3" style="88" customWidth="1"/>
    <col min="9" max="9" width="8.5703125" style="103" customWidth="1"/>
    <col min="10" max="10" width="8.42578125" style="103" customWidth="1"/>
    <col min="11" max="11" width="8.5703125" style="103" customWidth="1"/>
    <col min="12" max="12" width="9.140625" style="88" customWidth="1"/>
    <col min="13" max="13" width="8.42578125" style="103" customWidth="1"/>
    <col min="14" max="14" width="11.140625" style="126" customWidth="1"/>
    <col min="15" max="15" width="13.140625" style="126" customWidth="1"/>
    <col min="16" max="16" width="21.140625" style="126" customWidth="1"/>
    <col min="17" max="17" width="7.42578125" style="317" customWidth="1"/>
    <col min="18" max="18" width="11.28515625" style="318" customWidth="1"/>
    <col min="19" max="19" width="5.7109375" style="126" customWidth="1"/>
    <col min="20" max="21" width="5.7109375" style="88" customWidth="1"/>
    <col min="22" max="22" width="5.7109375" style="103" customWidth="1"/>
    <col min="23" max="23" width="10.28515625" style="89" customWidth="1"/>
    <col min="24" max="27" width="5.7109375" style="88" customWidth="1"/>
    <col min="28" max="28" width="12.28515625" style="89" customWidth="1"/>
    <col min="29" max="32" width="5.7109375" style="88" customWidth="1"/>
    <col min="33" max="33" width="5.7109375" style="89" customWidth="1"/>
    <col min="34" max="16384" width="12.42578125" style="88"/>
  </cols>
  <sheetData>
    <row r="1" spans="1:33" ht="13.5" customHeight="1" x14ac:dyDescent="0.2">
      <c r="A1" s="2005" t="s">
        <v>4</v>
      </c>
      <c r="B1" s="2005"/>
      <c r="C1" s="2005"/>
      <c r="D1" s="2005"/>
      <c r="E1" s="2005"/>
      <c r="F1" s="2005"/>
      <c r="G1" s="2005"/>
      <c r="H1" s="1312"/>
      <c r="I1" s="1193"/>
      <c r="J1" s="1193"/>
      <c r="K1" s="1193"/>
      <c r="L1" s="1193"/>
      <c r="M1" s="1193"/>
    </row>
    <row r="2" spans="1:33" ht="16.149999999999999" customHeight="1" x14ac:dyDescent="0.2">
      <c r="A2" s="2006" t="s">
        <v>5</v>
      </c>
      <c r="B2" s="2006"/>
      <c r="C2" s="2006"/>
      <c r="D2" s="2006"/>
      <c r="E2" s="2006"/>
      <c r="F2" s="2006"/>
      <c r="G2" s="2006"/>
      <c r="H2" s="1313"/>
      <c r="I2" s="1199"/>
      <c r="J2" s="1199"/>
      <c r="K2" s="1199"/>
      <c r="L2" s="1199"/>
      <c r="M2" s="1199"/>
    </row>
    <row r="3" spans="1:33" ht="14.45" customHeight="1" x14ac:dyDescent="0.2">
      <c r="A3" s="1992" t="s">
        <v>608</v>
      </c>
      <c r="B3" s="1992"/>
      <c r="C3" s="1992"/>
      <c r="D3" s="1992"/>
      <c r="E3" s="1992"/>
      <c r="F3" s="1992"/>
      <c r="G3" s="1992"/>
      <c r="H3" s="1310"/>
    </row>
    <row r="4" spans="1:33" ht="13.5" customHeight="1" x14ac:dyDescent="0.25">
      <c r="A4" s="34"/>
      <c r="B4" s="1993"/>
      <c r="C4" s="1993"/>
      <c r="D4" s="1993"/>
      <c r="E4" s="1993"/>
      <c r="F4" s="1993"/>
      <c r="G4" s="1993"/>
      <c r="H4" s="1311"/>
    </row>
    <row r="5" spans="1:33" ht="13.5" customHeight="1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33"/>
    </row>
    <row r="6" spans="1:33" ht="13.5" customHeight="1" x14ac:dyDescent="0.2">
      <c r="A6" s="34"/>
      <c r="B6" s="38" t="s">
        <v>9</v>
      </c>
      <c r="C6" s="30" t="s">
        <v>10</v>
      </c>
      <c r="D6" s="39" t="s">
        <v>61</v>
      </c>
      <c r="E6" s="32">
        <v>97777</v>
      </c>
      <c r="F6" s="32">
        <v>190720</v>
      </c>
      <c r="G6" s="32">
        <f>SUM(E6:F6)</f>
        <v>288497</v>
      </c>
      <c r="H6" s="32"/>
    </row>
    <row r="7" spans="1:33" ht="13.5" customHeight="1" x14ac:dyDescent="0.2">
      <c r="A7" s="34"/>
      <c r="B7" s="38" t="s">
        <v>11</v>
      </c>
      <c r="C7" s="40" t="s">
        <v>12</v>
      </c>
      <c r="D7" s="41"/>
      <c r="E7" s="33"/>
      <c r="F7" s="33"/>
      <c r="G7" s="33"/>
      <c r="H7" s="33"/>
      <c r="L7" s="103"/>
    </row>
    <row r="8" spans="1:33" ht="13.5" customHeight="1" x14ac:dyDescent="0.2">
      <c r="A8" s="34"/>
      <c r="B8" s="38"/>
      <c r="C8" s="40" t="s">
        <v>118</v>
      </c>
      <c r="D8" s="41" t="s">
        <v>61</v>
      </c>
      <c r="E8" s="33">
        <f>G23</f>
        <v>2000</v>
      </c>
      <c r="F8" s="271">
        <v>0</v>
      </c>
      <c r="G8" s="33">
        <f>SUM(E8:F8)</f>
        <v>2000</v>
      </c>
      <c r="H8" s="33"/>
      <c r="I8" s="101"/>
      <c r="L8" s="103"/>
    </row>
    <row r="9" spans="1:33" x14ac:dyDescent="0.2">
      <c r="A9" s="34"/>
      <c r="B9" s="42" t="s">
        <v>60</v>
      </c>
      <c r="C9" s="30" t="s">
        <v>26</v>
      </c>
      <c r="D9" s="43" t="s">
        <v>61</v>
      </c>
      <c r="E9" s="44">
        <f>SUM(E6:E8)</f>
        <v>99777</v>
      </c>
      <c r="F9" s="44">
        <f>SUM(F6:F8)</f>
        <v>190720</v>
      </c>
      <c r="G9" s="44">
        <f>SUM(E9:F9)</f>
        <v>290497</v>
      </c>
      <c r="H9" s="32"/>
      <c r="I9" s="101"/>
      <c r="L9" s="103"/>
    </row>
    <row r="10" spans="1:33" x14ac:dyDescent="0.2">
      <c r="A10" s="34"/>
      <c r="B10" s="38"/>
      <c r="C10" s="30"/>
      <c r="D10" s="31"/>
      <c r="E10" s="31"/>
      <c r="F10" s="39"/>
      <c r="G10" s="31"/>
      <c r="H10" s="31"/>
      <c r="L10" s="103"/>
    </row>
    <row r="11" spans="1:33" ht="13.5" x14ac:dyDescent="0.25">
      <c r="A11" s="34"/>
      <c r="B11" s="38" t="s">
        <v>27</v>
      </c>
      <c r="C11" s="30" t="s">
        <v>28</v>
      </c>
      <c r="D11" s="30"/>
      <c r="E11" s="30"/>
      <c r="F11" s="45"/>
      <c r="G11" s="30"/>
      <c r="H11" s="30"/>
      <c r="I11" s="520"/>
      <c r="J11" s="376"/>
      <c r="K11" s="481"/>
      <c r="L11" s="521"/>
      <c r="M11" s="377"/>
    </row>
    <row r="12" spans="1:33" s="1" customFormat="1" ht="11.45" customHeight="1" x14ac:dyDescent="0.2">
      <c r="I12" s="1995"/>
      <c r="J12" s="1995"/>
      <c r="K12" s="1995"/>
      <c r="L12" s="1995"/>
      <c r="M12" s="1995"/>
      <c r="N12" s="1995"/>
      <c r="O12" s="1995"/>
      <c r="P12" s="1995"/>
      <c r="Q12" s="1995"/>
      <c r="R12" s="1995"/>
      <c r="S12" s="1995"/>
      <c r="T12" s="1995"/>
      <c r="U12" s="1995"/>
      <c r="V12" s="1995"/>
      <c r="W12" s="1995"/>
      <c r="X12" s="1996"/>
      <c r="Y12" s="1996"/>
      <c r="Z12" s="1996"/>
      <c r="AA12" s="1996"/>
      <c r="AB12" s="1996"/>
    </row>
    <row r="13" spans="1:33" s="1" customFormat="1" ht="13.5" thickBot="1" x14ac:dyDescent="0.25">
      <c r="A13" s="46"/>
      <c r="B13" s="1994" t="s">
        <v>112</v>
      </c>
      <c r="C13" s="1994"/>
      <c r="D13" s="1994"/>
      <c r="E13" s="1994"/>
      <c r="F13" s="1994"/>
      <c r="G13" s="1994"/>
      <c r="H13" s="1315"/>
      <c r="I13" s="1997"/>
      <c r="J13" s="1997"/>
      <c r="K13" s="1997"/>
      <c r="L13" s="1997"/>
      <c r="M13" s="1997"/>
      <c r="N13" s="1997"/>
      <c r="O13" s="1997"/>
      <c r="P13" s="1997"/>
      <c r="Q13" s="1997"/>
      <c r="R13" s="1997"/>
      <c r="S13" s="1997"/>
      <c r="T13" s="1997"/>
      <c r="U13" s="1997"/>
      <c r="V13" s="1997"/>
      <c r="W13" s="1997"/>
      <c r="X13" s="1991"/>
      <c r="Y13" s="1991"/>
      <c r="Z13" s="1991"/>
      <c r="AA13" s="1991"/>
      <c r="AB13" s="1991"/>
    </row>
    <row r="14" spans="1:33" s="1" customFormat="1" ht="14.25" thickTop="1" thickBot="1" x14ac:dyDescent="0.25">
      <c r="A14" s="46"/>
      <c r="B14" s="370"/>
      <c r="C14" s="370" t="s">
        <v>29</v>
      </c>
      <c r="D14" s="370"/>
      <c r="E14" s="370" t="s">
        <v>62</v>
      </c>
      <c r="F14" s="370" t="s">
        <v>123</v>
      </c>
      <c r="G14" s="47" t="s">
        <v>121</v>
      </c>
      <c r="H14" s="33"/>
      <c r="I14" s="114"/>
      <c r="J14" s="114"/>
      <c r="K14" s="114"/>
      <c r="L14" s="114"/>
      <c r="M14" s="115"/>
      <c r="N14" s="114"/>
      <c r="O14" s="114"/>
      <c r="P14" s="114"/>
      <c r="Q14" s="114"/>
      <c r="R14" s="115"/>
      <c r="S14" s="114"/>
      <c r="T14" s="114"/>
      <c r="U14" s="114"/>
      <c r="V14" s="114"/>
      <c r="W14" s="115"/>
      <c r="X14" s="116"/>
      <c r="Y14" s="116"/>
      <c r="Z14" s="116"/>
      <c r="AA14" s="116"/>
      <c r="AB14" s="322"/>
    </row>
    <row r="15" spans="1:33" ht="14.65" customHeight="1" thickTop="1" x14ac:dyDescent="0.2">
      <c r="C15" s="522" t="s">
        <v>63</v>
      </c>
      <c r="D15" s="183"/>
      <c r="E15" s="182"/>
      <c r="F15" s="182"/>
      <c r="G15" s="182"/>
      <c r="H15" s="182"/>
      <c r="I15" s="126"/>
      <c r="J15" s="126"/>
      <c r="K15" s="126"/>
      <c r="L15" s="317"/>
      <c r="M15" s="318"/>
      <c r="O15" s="88"/>
      <c r="P15" s="88"/>
      <c r="Q15" s="103"/>
      <c r="R15" s="89"/>
      <c r="S15" s="88"/>
      <c r="V15" s="88"/>
      <c r="AG15" s="88"/>
    </row>
    <row r="16" spans="1:33" ht="14.65" customHeight="1" x14ac:dyDescent="0.2">
      <c r="A16" s="102" t="s">
        <v>64</v>
      </c>
      <c r="B16" s="97">
        <v>2205</v>
      </c>
      <c r="C16" s="98" t="s">
        <v>2</v>
      </c>
      <c r="D16" s="178"/>
      <c r="F16" s="103"/>
      <c r="G16" s="103"/>
      <c r="H16" s="103"/>
      <c r="I16" s="126"/>
      <c r="J16" s="126"/>
      <c r="K16" s="126"/>
      <c r="L16" s="317"/>
      <c r="M16" s="318"/>
      <c r="O16" s="88"/>
      <c r="P16" s="88"/>
      <c r="Q16" s="103"/>
      <c r="R16" s="89"/>
      <c r="S16" s="88"/>
      <c r="V16" s="88"/>
      <c r="AG16" s="88"/>
    </row>
    <row r="17" spans="1:33" ht="14.65" customHeight="1" x14ac:dyDescent="0.2">
      <c r="A17" s="102"/>
      <c r="B17" s="127">
        <v>0.10199999999999999</v>
      </c>
      <c r="C17" s="98" t="s">
        <v>91</v>
      </c>
      <c r="D17" s="179"/>
      <c r="E17" s="101"/>
      <c r="F17" s="101"/>
      <c r="G17" s="101"/>
      <c r="H17" s="101"/>
      <c r="I17" s="126"/>
      <c r="J17" s="126"/>
      <c r="K17" s="126"/>
      <c r="L17" s="317"/>
      <c r="M17" s="318"/>
      <c r="O17" s="88"/>
      <c r="P17" s="88"/>
      <c r="Q17" s="103"/>
      <c r="R17" s="89"/>
      <c r="S17" s="88"/>
      <c r="V17" s="88"/>
      <c r="AG17" s="88"/>
    </row>
    <row r="18" spans="1:33" ht="14.65" customHeight="1" x14ac:dyDescent="0.2">
      <c r="A18" s="102"/>
      <c r="B18" s="184">
        <v>60</v>
      </c>
      <c r="C18" s="335" t="s">
        <v>20</v>
      </c>
      <c r="D18" s="179"/>
      <c r="E18" s="101"/>
      <c r="F18" s="101"/>
      <c r="G18" s="101"/>
      <c r="H18" s="101"/>
      <c r="I18" s="126"/>
      <c r="J18" s="126"/>
      <c r="K18" s="126"/>
      <c r="L18" s="317"/>
      <c r="M18" s="318"/>
      <c r="O18" s="88"/>
      <c r="P18" s="88"/>
      <c r="Q18" s="103"/>
      <c r="R18" s="89"/>
      <c r="S18" s="88"/>
      <c r="V18" s="88"/>
      <c r="AG18" s="88"/>
    </row>
    <row r="19" spans="1:33" ht="14.65" customHeight="1" x14ac:dyDescent="0.2">
      <c r="A19" s="102"/>
      <c r="B19" s="124" t="s">
        <v>148</v>
      </c>
      <c r="C19" s="335" t="s">
        <v>108</v>
      </c>
      <c r="D19" s="380"/>
      <c r="E19" s="594">
        <v>2000</v>
      </c>
      <c r="F19" s="1292">
        <v>0</v>
      </c>
      <c r="G19" s="386">
        <f t="shared" ref="G19" si="0">SUM(E19:F19)</f>
        <v>2000</v>
      </c>
      <c r="H19" s="381"/>
      <c r="I19" s="126"/>
      <c r="J19" s="126"/>
      <c r="K19" s="126"/>
      <c r="L19" s="317"/>
      <c r="M19" s="318"/>
      <c r="Q19" s="126"/>
      <c r="R19" s="126"/>
      <c r="S19" s="88"/>
      <c r="V19" s="88"/>
      <c r="AG19" s="88"/>
    </row>
    <row r="20" spans="1:33" ht="14.65" customHeight="1" x14ac:dyDescent="0.2">
      <c r="A20" s="102" t="s">
        <v>60</v>
      </c>
      <c r="B20" s="184">
        <v>60</v>
      </c>
      <c r="C20" s="335" t="s">
        <v>20</v>
      </c>
      <c r="D20" s="380"/>
      <c r="E20" s="386">
        <f>SUM(E19:E19)</f>
        <v>2000</v>
      </c>
      <c r="F20" s="1292">
        <f>SUM(F19:F19)</f>
        <v>0</v>
      </c>
      <c r="G20" s="386">
        <f>SUM(G19:G19)</f>
        <v>2000</v>
      </c>
      <c r="H20" s="380"/>
      <c r="I20" s="126"/>
      <c r="J20" s="126"/>
      <c r="K20" s="126"/>
      <c r="L20" s="317"/>
      <c r="M20" s="318"/>
      <c r="O20" s="88"/>
      <c r="P20" s="88"/>
      <c r="Q20" s="103"/>
      <c r="R20" s="89"/>
      <c r="S20" s="88"/>
      <c r="V20" s="88"/>
      <c r="AG20" s="88"/>
    </row>
    <row r="21" spans="1:33" ht="14.65" customHeight="1" x14ac:dyDescent="0.2">
      <c r="A21" s="102" t="s">
        <v>60</v>
      </c>
      <c r="B21" s="127">
        <v>0.10199999999999999</v>
      </c>
      <c r="C21" s="98" t="s">
        <v>91</v>
      </c>
      <c r="D21" s="380"/>
      <c r="E21" s="383">
        <f>E20</f>
        <v>2000</v>
      </c>
      <c r="F21" s="1290">
        <f t="shared" ref="F21:G24" si="1">F20</f>
        <v>0</v>
      </c>
      <c r="G21" s="383">
        <f t="shared" si="1"/>
        <v>2000</v>
      </c>
      <c r="H21" s="380"/>
      <c r="I21" s="126"/>
      <c r="J21" s="126"/>
      <c r="K21" s="126"/>
      <c r="L21" s="317"/>
      <c r="M21" s="318"/>
      <c r="O21" s="88"/>
      <c r="P21" s="88"/>
      <c r="Q21" s="103"/>
      <c r="R21" s="89"/>
      <c r="S21" s="88"/>
      <c r="V21" s="88"/>
      <c r="AG21" s="88"/>
    </row>
    <row r="22" spans="1:33" ht="14.65" customHeight="1" x14ac:dyDescent="0.2">
      <c r="A22" s="102" t="s">
        <v>60</v>
      </c>
      <c r="B22" s="97">
        <v>2205</v>
      </c>
      <c r="C22" s="98" t="s">
        <v>2</v>
      </c>
      <c r="D22" s="386"/>
      <c r="E22" s="383">
        <f>E21</f>
        <v>2000</v>
      </c>
      <c r="F22" s="1290">
        <f t="shared" si="1"/>
        <v>0</v>
      </c>
      <c r="G22" s="383">
        <f t="shared" si="1"/>
        <v>2000</v>
      </c>
      <c r="H22" s="380"/>
      <c r="I22" s="126"/>
      <c r="J22" s="126"/>
      <c r="K22" s="126"/>
      <c r="L22" s="317"/>
      <c r="M22" s="318"/>
      <c r="O22" s="88"/>
      <c r="P22" s="88"/>
      <c r="Q22" s="103"/>
      <c r="R22" s="89"/>
      <c r="S22" s="88"/>
      <c r="V22" s="88"/>
      <c r="AG22" s="88"/>
    </row>
    <row r="23" spans="1:33" ht="14.65" customHeight="1" x14ac:dyDescent="0.2">
      <c r="A23" s="192" t="s">
        <v>60</v>
      </c>
      <c r="B23" s="123"/>
      <c r="C23" s="110" t="s">
        <v>63</v>
      </c>
      <c r="D23" s="383"/>
      <c r="E23" s="383">
        <f>E22</f>
        <v>2000</v>
      </c>
      <c r="F23" s="1290">
        <f t="shared" si="1"/>
        <v>0</v>
      </c>
      <c r="G23" s="383">
        <f t="shared" si="1"/>
        <v>2000</v>
      </c>
      <c r="H23" s="380"/>
      <c r="I23" s="126"/>
      <c r="J23" s="126"/>
      <c r="K23" s="126"/>
      <c r="L23" s="317"/>
      <c r="M23" s="318"/>
      <c r="O23" s="88"/>
      <c r="P23" s="88"/>
      <c r="Q23" s="103"/>
      <c r="R23" s="89"/>
      <c r="S23" s="88"/>
      <c r="V23" s="88"/>
      <c r="AG23" s="88"/>
    </row>
    <row r="24" spans="1:33" s="80" customFormat="1" x14ac:dyDescent="0.2">
      <c r="A24" s="192" t="s">
        <v>60</v>
      </c>
      <c r="B24" s="197"/>
      <c r="C24" s="190" t="s">
        <v>61</v>
      </c>
      <c r="D24" s="386"/>
      <c r="E24" s="386">
        <f>E23</f>
        <v>2000</v>
      </c>
      <c r="F24" s="1292">
        <f t="shared" si="1"/>
        <v>0</v>
      </c>
      <c r="G24" s="386">
        <f t="shared" si="1"/>
        <v>2000</v>
      </c>
      <c r="H24" s="380"/>
      <c r="I24" s="319"/>
      <c r="J24" s="319"/>
      <c r="K24" s="319"/>
      <c r="L24" s="320"/>
      <c r="M24" s="321"/>
      <c r="N24" s="319"/>
      <c r="Q24" s="187"/>
      <c r="R24" s="188"/>
      <c r="W24" s="188"/>
      <c r="AB24" s="188"/>
    </row>
    <row r="25" spans="1:33" s="80" customFormat="1" x14ac:dyDescent="0.2">
      <c r="A25" s="102"/>
      <c r="B25" s="97"/>
      <c r="C25" s="248"/>
      <c r="D25" s="380"/>
      <c r="E25" s="380"/>
      <c r="F25" s="1291"/>
      <c r="G25" s="380"/>
      <c r="H25" s="380"/>
      <c r="I25" s="319"/>
      <c r="J25" s="319"/>
      <c r="K25" s="319"/>
      <c r="L25" s="320"/>
      <c r="M25" s="321"/>
      <c r="N25" s="319"/>
      <c r="Q25" s="187"/>
      <c r="R25" s="188"/>
      <c r="W25" s="188"/>
      <c r="AB25" s="188"/>
    </row>
    <row r="26" spans="1:33" s="111" customFormat="1" x14ac:dyDescent="0.2">
      <c r="A26" s="180" t="s">
        <v>832</v>
      </c>
      <c r="B26" s="56"/>
      <c r="C26" s="662"/>
      <c r="D26" s="533"/>
      <c r="E26" s="534"/>
      <c r="F26" s="382"/>
      <c r="G26" s="382"/>
      <c r="H26" s="382"/>
      <c r="I26" s="382"/>
      <c r="J26" s="382"/>
      <c r="K26" s="382"/>
      <c r="L26" s="525"/>
      <c r="M26" s="525"/>
      <c r="N26" s="122"/>
      <c r="O26" s="122"/>
      <c r="P26" s="122"/>
      <c r="Q26" s="531"/>
      <c r="R26" s="532"/>
      <c r="S26" s="122"/>
      <c r="V26" s="120"/>
      <c r="W26" s="177"/>
      <c r="AB26" s="177"/>
      <c r="AG26" s="177"/>
    </row>
    <row r="27" spans="1:33" s="111" customFormat="1" x14ac:dyDescent="0.2">
      <c r="B27" s="2004"/>
      <c r="C27" s="2004"/>
      <c r="D27" s="2004"/>
      <c r="E27" s="2004"/>
      <c r="F27" s="2004"/>
      <c r="G27" s="2004"/>
      <c r="H27" s="380"/>
      <c r="I27" s="380"/>
      <c r="J27" s="380"/>
      <c r="K27" s="380"/>
      <c r="L27" s="380"/>
      <c r="M27" s="380"/>
      <c r="N27" s="122"/>
      <c r="O27" s="122"/>
      <c r="P27" s="122"/>
      <c r="Q27" s="531"/>
      <c r="R27" s="532"/>
      <c r="S27" s="122"/>
      <c r="V27" s="120"/>
      <c r="W27" s="177"/>
      <c r="AB27" s="177"/>
      <c r="AG27" s="177"/>
    </row>
    <row r="28" spans="1:33" s="111" customFormat="1" x14ac:dyDescent="0.2">
      <c r="B28" s="530"/>
      <c r="C28" s="228"/>
      <c r="D28" s="95"/>
      <c r="E28" s="95"/>
      <c r="F28" s="131"/>
      <c r="G28" s="131"/>
      <c r="H28" s="131"/>
      <c r="I28" s="131"/>
      <c r="J28" s="131"/>
      <c r="K28" s="131"/>
      <c r="L28" s="131"/>
      <c r="M28" s="131"/>
      <c r="N28" s="122"/>
      <c r="O28" s="122"/>
      <c r="P28" s="122"/>
      <c r="Q28" s="531"/>
      <c r="R28" s="532"/>
      <c r="S28" s="122"/>
      <c r="V28" s="120"/>
      <c r="W28" s="177"/>
      <c r="AB28" s="177"/>
      <c r="AG28" s="177"/>
    </row>
    <row r="29" spans="1:33" x14ac:dyDescent="0.2">
      <c r="D29" s="267"/>
      <c r="E29" s="268"/>
      <c r="F29" s="267"/>
      <c r="G29" s="268"/>
      <c r="H29" s="1232"/>
      <c r="I29" s="297"/>
      <c r="J29" s="297"/>
      <c r="L29" s="103"/>
    </row>
    <row r="30" spans="1:33" x14ac:dyDescent="0.2">
      <c r="D30" s="146"/>
      <c r="E30" s="146"/>
      <c r="F30" s="146"/>
      <c r="G30" s="146"/>
      <c r="H30" s="146"/>
      <c r="I30" s="146"/>
      <c r="J30" s="146"/>
      <c r="L30" s="103"/>
    </row>
    <row r="31" spans="1:33" x14ac:dyDescent="0.2">
      <c r="C31" s="134"/>
      <c r="D31" s="146"/>
      <c r="E31" s="146"/>
      <c r="F31" s="146"/>
      <c r="G31" s="146"/>
      <c r="H31" s="146"/>
      <c r="I31" s="146"/>
      <c r="J31" s="146"/>
      <c r="L31" s="103"/>
    </row>
    <row r="32" spans="1:33" x14ac:dyDescent="0.2">
      <c r="C32" s="134"/>
      <c r="F32" s="103"/>
      <c r="G32" s="103"/>
      <c r="H32" s="103"/>
      <c r="L32" s="103"/>
    </row>
    <row r="33" spans="3:12" x14ac:dyDescent="0.2">
      <c r="C33" s="134"/>
      <c r="F33" s="103"/>
      <c r="G33" s="103"/>
      <c r="H33" s="103"/>
      <c r="L33" s="103"/>
    </row>
    <row r="34" spans="3:12" x14ac:dyDescent="0.2">
      <c r="C34" s="134"/>
      <c r="F34" s="103"/>
      <c r="G34" s="103"/>
      <c r="H34" s="103"/>
      <c r="L34" s="103"/>
    </row>
    <row r="35" spans="3:12" x14ac:dyDescent="0.2">
      <c r="C35" s="134"/>
      <c r="F35" s="103"/>
      <c r="G35" s="103"/>
      <c r="H35" s="103"/>
      <c r="L35" s="103"/>
    </row>
    <row r="36" spans="3:12" x14ac:dyDescent="0.2">
      <c r="C36" s="134"/>
      <c r="G36" s="103"/>
      <c r="H36" s="103"/>
      <c r="L36" s="103"/>
    </row>
    <row r="37" spans="3:12" x14ac:dyDescent="0.2">
      <c r="C37" s="134"/>
      <c r="F37" s="103"/>
      <c r="G37" s="103"/>
      <c r="H37" s="103"/>
      <c r="L37" s="103"/>
    </row>
    <row r="38" spans="3:12" x14ac:dyDescent="0.2">
      <c r="C38" s="134"/>
      <c r="F38" s="103"/>
      <c r="G38" s="103"/>
      <c r="H38" s="103"/>
      <c r="L38" s="103"/>
    </row>
    <row r="39" spans="3:12" x14ac:dyDescent="0.2">
      <c r="C39" s="134"/>
      <c r="F39" s="103"/>
      <c r="G39" s="103"/>
      <c r="H39" s="103"/>
      <c r="L39" s="103"/>
    </row>
  </sheetData>
  <autoFilter ref="A14:AG28"/>
  <mergeCells count="12">
    <mergeCell ref="A1:G1"/>
    <mergeCell ref="A2:G2"/>
    <mergeCell ref="S12:AB12"/>
    <mergeCell ref="I13:M13"/>
    <mergeCell ref="N13:R13"/>
    <mergeCell ref="S13:W13"/>
    <mergeCell ref="X13:AB13"/>
    <mergeCell ref="B27:G27"/>
    <mergeCell ref="A3:G3"/>
    <mergeCell ref="B4:G4"/>
    <mergeCell ref="B13:G13"/>
    <mergeCell ref="I12:R12"/>
  </mergeCells>
  <printOptions horizontalCentered="1"/>
  <pageMargins left="0.74803149606299213" right="0.39370078740157483" top="0.86614173228346458" bottom="5" header="0.51181102362204722" footer="4.7637795275590555"/>
  <pageSetup paperSize="9" firstPageNumber="8" orientation="portrait" blackAndWhite="1" useFirstPageNumber="1" r:id="rId1"/>
  <headerFooter alignWithMargins="0">
    <oddHeader xml:space="preserve">&amp;C   </oddHeader>
    <oddFooter>&amp;C&amp;"Times New Roman,Bold"&amp;P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" transitionEvaluation="1">
    <tabColor rgb="FF92D050"/>
  </sheetPr>
  <dimension ref="A1:AG42"/>
  <sheetViews>
    <sheetView view="pageBreakPreview" topLeftCell="A3" zoomScaleNormal="145" zoomScaleSheetLayoutView="100" workbookViewId="0">
      <selection activeCell="J25" sqref="J25"/>
    </sheetView>
  </sheetViews>
  <sheetFormatPr defaultColWidth="12.42578125" defaultRowHeight="12.75" x14ac:dyDescent="0.2"/>
  <cols>
    <col min="1" max="1" width="6.42578125" style="535" customWidth="1"/>
    <col min="2" max="2" width="8.140625" style="535" customWidth="1"/>
    <col min="3" max="3" width="34.5703125" style="535" customWidth="1"/>
    <col min="4" max="4" width="8.140625" style="535" customWidth="1"/>
    <col min="5" max="5" width="9.42578125" style="535" customWidth="1"/>
    <col min="6" max="6" width="11.42578125" style="535" customWidth="1"/>
    <col min="7" max="7" width="8.5703125" style="535" customWidth="1"/>
    <col min="8" max="8" width="2.85546875" style="535" customWidth="1"/>
    <col min="9" max="9" width="8.5703125" style="541" customWidth="1"/>
    <col min="10" max="10" width="8.42578125" style="542" customWidth="1"/>
    <col min="11" max="11" width="8.5703125" style="541" customWidth="1"/>
    <col min="12" max="12" width="9.140625" style="542" customWidth="1"/>
    <col min="13" max="13" width="8.42578125" style="542" customWidth="1"/>
    <col min="14" max="14" width="5.140625" style="541" customWidth="1"/>
    <col min="15" max="15" width="16.5703125" style="541" customWidth="1"/>
    <col min="16" max="16" width="9.42578125" style="541" customWidth="1"/>
    <col min="17" max="17" width="6.42578125" style="541" customWidth="1"/>
    <col min="18" max="18" width="8.85546875" style="541" customWidth="1"/>
    <col min="19" max="19" width="7.7109375" style="541" customWidth="1"/>
    <col min="20" max="20" width="9.7109375" style="541" customWidth="1"/>
    <col min="21" max="21" width="11.7109375" style="541" customWidth="1"/>
    <col min="22" max="22" width="5.5703125" style="541" customWidth="1"/>
    <col min="23" max="23" width="12.140625" style="541" customWidth="1"/>
    <col min="24" max="25" width="12.42578125" style="541"/>
    <col min="26" max="26" width="8.42578125" style="541" customWidth="1"/>
    <col min="27" max="27" width="7.28515625" style="541" customWidth="1"/>
    <col min="28" max="28" width="12.42578125" style="1925"/>
    <col min="29" max="30" width="12.42578125" style="541"/>
    <col min="31" max="31" width="9.28515625" style="541" customWidth="1"/>
    <col min="32" max="32" width="8" style="541" customWidth="1"/>
    <col min="33" max="33" width="12.42578125" style="536"/>
    <col min="34" max="16384" width="12.42578125" style="535"/>
  </cols>
  <sheetData>
    <row r="1" spans="1:33" ht="13.5" customHeight="1" x14ac:dyDescent="0.2">
      <c r="A1" s="2008" t="s">
        <v>152</v>
      </c>
      <c r="B1" s="2008"/>
      <c r="C1" s="2008"/>
      <c r="D1" s="2008"/>
      <c r="E1" s="2008"/>
      <c r="F1" s="2008"/>
      <c r="G1" s="2008"/>
      <c r="H1" s="1314"/>
      <c r="I1" s="1152"/>
      <c r="J1" s="1152"/>
      <c r="K1" s="1152"/>
      <c r="L1" s="1152"/>
      <c r="M1" s="1152"/>
    </row>
    <row r="2" spans="1:33" ht="13.5" customHeight="1" x14ac:dyDescent="0.2">
      <c r="A2" s="2008" t="s">
        <v>153</v>
      </c>
      <c r="B2" s="2008"/>
      <c r="C2" s="2008"/>
      <c r="D2" s="2008"/>
      <c r="E2" s="2008"/>
      <c r="F2" s="2008"/>
      <c r="G2" s="2008"/>
      <c r="H2" s="1314"/>
      <c r="I2" s="1152"/>
      <c r="J2" s="1152"/>
      <c r="K2" s="1152"/>
      <c r="L2" s="1152"/>
      <c r="M2" s="1152"/>
    </row>
    <row r="3" spans="1:33" ht="13.5" customHeight="1" x14ac:dyDescent="0.2">
      <c r="A3" s="1992" t="s">
        <v>607</v>
      </c>
      <c r="B3" s="1992"/>
      <c r="C3" s="1992"/>
      <c r="D3" s="1992"/>
      <c r="E3" s="1992"/>
      <c r="F3" s="1992"/>
      <c r="G3" s="1992"/>
      <c r="H3" s="1310"/>
      <c r="I3" s="1913"/>
      <c r="J3" s="1913"/>
      <c r="K3" s="1913"/>
      <c r="L3" s="1913"/>
      <c r="M3" s="1913"/>
    </row>
    <row r="4" spans="1:33" ht="13.5" customHeight="1" x14ac:dyDescent="0.25">
      <c r="A4" s="34"/>
      <c r="B4" s="1993"/>
      <c r="C4" s="1993"/>
      <c r="D4" s="1993"/>
      <c r="E4" s="1993"/>
      <c r="F4" s="1993"/>
      <c r="G4" s="1993"/>
      <c r="H4" s="1311"/>
      <c r="I4" s="1913"/>
      <c r="J4" s="1913"/>
      <c r="K4" s="1913"/>
      <c r="L4" s="1913"/>
      <c r="M4" s="1913"/>
    </row>
    <row r="5" spans="1:33" ht="13.5" customHeight="1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33"/>
      <c r="I5" s="1913"/>
      <c r="J5" s="1914"/>
      <c r="K5" s="1913"/>
      <c r="L5" s="1914"/>
      <c r="M5" s="1914"/>
    </row>
    <row r="6" spans="1:33" ht="13.5" customHeight="1" x14ac:dyDescent="0.2">
      <c r="A6" s="34"/>
      <c r="B6" s="38" t="s">
        <v>9</v>
      </c>
      <c r="C6" s="30" t="s">
        <v>10</v>
      </c>
      <c r="D6" s="39" t="s">
        <v>61</v>
      </c>
      <c r="E6" s="32">
        <v>269639</v>
      </c>
      <c r="F6" s="1331">
        <v>0</v>
      </c>
      <c r="G6" s="32">
        <f>SUM(E6:F6)</f>
        <v>269639</v>
      </c>
      <c r="H6" s="32"/>
      <c r="I6" s="1913"/>
      <c r="J6" s="1914"/>
      <c r="K6" s="1913"/>
      <c r="L6" s="1914"/>
      <c r="M6" s="1914"/>
    </row>
    <row r="7" spans="1:33" ht="13.5" customHeight="1" x14ac:dyDescent="0.2">
      <c r="A7" s="34"/>
      <c r="B7" s="38" t="s">
        <v>11</v>
      </c>
      <c r="C7" s="40" t="s">
        <v>12</v>
      </c>
      <c r="D7" s="41"/>
      <c r="E7" s="33"/>
      <c r="F7" s="1332"/>
      <c r="G7" s="33"/>
      <c r="H7" s="33"/>
      <c r="I7" s="552"/>
      <c r="J7" s="618"/>
      <c r="K7" s="552"/>
      <c r="L7" s="618"/>
      <c r="M7" s="618"/>
    </row>
    <row r="8" spans="1:33" ht="13.5" customHeight="1" x14ac:dyDescent="0.2">
      <c r="A8" s="34"/>
      <c r="B8" s="38"/>
      <c r="C8" s="40" t="s">
        <v>118</v>
      </c>
      <c r="D8" s="41" t="s">
        <v>61</v>
      </c>
      <c r="E8" s="33">
        <f>G25</f>
        <v>6500</v>
      </c>
      <c r="F8" s="271">
        <v>0</v>
      </c>
      <c r="G8" s="33">
        <f>SUM(E8:F8)</f>
        <v>6500</v>
      </c>
      <c r="H8" s="33"/>
    </row>
    <row r="9" spans="1:33" ht="13.5" customHeight="1" x14ac:dyDescent="0.2">
      <c r="A9" s="34"/>
      <c r="B9" s="42" t="s">
        <v>60</v>
      </c>
      <c r="C9" s="30" t="s">
        <v>26</v>
      </c>
      <c r="D9" s="43" t="s">
        <v>61</v>
      </c>
      <c r="E9" s="44">
        <f>SUM(E6:E8)</f>
        <v>276139</v>
      </c>
      <c r="F9" s="1333">
        <f>SUM(F6:F8)</f>
        <v>0</v>
      </c>
      <c r="G9" s="44">
        <f>SUM(E9:F9)</f>
        <v>276139</v>
      </c>
      <c r="H9" s="32"/>
    </row>
    <row r="10" spans="1:33" ht="13.5" customHeight="1" x14ac:dyDescent="0.2">
      <c r="A10" s="34"/>
      <c r="B10" s="38"/>
      <c r="C10" s="30"/>
      <c r="D10" s="31"/>
      <c r="E10" s="31"/>
      <c r="F10" s="39"/>
      <c r="G10" s="31"/>
      <c r="H10" s="31"/>
      <c r="I10" s="542"/>
      <c r="K10" s="542"/>
      <c r="L10" s="543"/>
      <c r="M10" s="541"/>
    </row>
    <row r="11" spans="1:33" ht="13.5" customHeight="1" x14ac:dyDescent="0.2">
      <c r="A11" s="34"/>
      <c r="B11" s="38" t="s">
        <v>27</v>
      </c>
      <c r="C11" s="30" t="s">
        <v>28</v>
      </c>
      <c r="D11" s="30"/>
      <c r="E11" s="30"/>
      <c r="F11" s="45"/>
      <c r="G11" s="30"/>
      <c r="H11" s="30"/>
      <c r="I11" s="542"/>
      <c r="K11" s="542"/>
      <c r="L11" s="543"/>
      <c r="M11" s="1924"/>
    </row>
    <row r="12" spans="1:33" ht="13.5" customHeight="1" x14ac:dyDescent="0.2">
      <c r="A12" s="34"/>
      <c r="B12" s="38"/>
      <c r="C12" s="30"/>
      <c r="D12" s="30"/>
      <c r="E12" s="30"/>
      <c r="F12" s="45"/>
      <c r="G12" s="30"/>
      <c r="H12" s="30"/>
      <c r="I12" s="1995"/>
      <c r="J12" s="1995"/>
      <c r="K12" s="1995"/>
      <c r="L12" s="1995"/>
      <c r="M12" s="1995"/>
      <c r="N12" s="1995"/>
      <c r="O12" s="1995"/>
      <c r="P12" s="1995"/>
      <c r="Q12" s="1995"/>
      <c r="R12" s="1995"/>
      <c r="S12" s="1995"/>
      <c r="T12" s="1995"/>
      <c r="U12" s="1995"/>
      <c r="V12" s="1995"/>
      <c r="W12" s="1995"/>
      <c r="X12" s="1996"/>
      <c r="Y12" s="1996"/>
      <c r="Z12" s="1996"/>
      <c r="AA12" s="1996"/>
      <c r="AB12" s="1996"/>
    </row>
    <row r="13" spans="1:33" s="545" customFormat="1" ht="13.5" thickBot="1" x14ac:dyDescent="0.25">
      <c r="A13" s="46"/>
      <c r="B13" s="1994" t="s">
        <v>112</v>
      </c>
      <c r="C13" s="1994"/>
      <c r="D13" s="1994"/>
      <c r="E13" s="1994"/>
      <c r="F13" s="1994"/>
      <c r="G13" s="1994"/>
      <c r="H13" s="1315"/>
      <c r="I13" s="1997"/>
      <c r="J13" s="1997"/>
      <c r="K13" s="1997"/>
      <c r="L13" s="1997"/>
      <c r="M13" s="1997"/>
      <c r="N13" s="1997"/>
      <c r="O13" s="1997"/>
      <c r="P13" s="1997"/>
      <c r="Q13" s="1997"/>
      <c r="R13" s="1997"/>
      <c r="S13" s="1997"/>
      <c r="T13" s="1997"/>
      <c r="U13" s="1997"/>
      <c r="V13" s="1997"/>
      <c r="W13" s="1997"/>
      <c r="X13" s="1991"/>
      <c r="Y13" s="1991"/>
      <c r="Z13" s="1991"/>
      <c r="AA13" s="1991"/>
      <c r="AB13" s="1991"/>
      <c r="AC13" s="1926"/>
      <c r="AD13" s="1926"/>
      <c r="AE13" s="1926"/>
      <c r="AF13" s="1926"/>
    </row>
    <row r="14" spans="1:33" s="545" customFormat="1" ht="14.25" thickTop="1" thickBot="1" x14ac:dyDescent="0.25">
      <c r="A14" s="46"/>
      <c r="B14" s="370"/>
      <c r="C14" s="370" t="s">
        <v>29</v>
      </c>
      <c r="D14" s="370"/>
      <c r="E14" s="370" t="s">
        <v>62</v>
      </c>
      <c r="F14" s="370" t="s">
        <v>123</v>
      </c>
      <c r="G14" s="47" t="s">
        <v>121</v>
      </c>
      <c r="H14" s="33"/>
      <c r="I14" s="114"/>
      <c r="J14" s="114"/>
      <c r="K14" s="114"/>
      <c r="L14" s="114"/>
      <c r="M14" s="115"/>
      <c r="N14" s="114"/>
      <c r="O14" s="114"/>
      <c r="P14" s="114"/>
      <c r="Q14" s="114"/>
      <c r="R14" s="115"/>
      <c r="S14" s="114"/>
      <c r="T14" s="114"/>
      <c r="U14" s="114"/>
      <c r="V14" s="114"/>
      <c r="W14" s="115"/>
      <c r="X14" s="116"/>
      <c r="Y14" s="116"/>
      <c r="Z14" s="116"/>
      <c r="AA14" s="116"/>
      <c r="AB14" s="322"/>
      <c r="AC14" s="1926"/>
      <c r="AD14" s="1926"/>
      <c r="AE14" s="1926"/>
      <c r="AF14" s="1926"/>
    </row>
    <row r="15" spans="1:33" s="545" customFormat="1" ht="13.5" thickTop="1" x14ac:dyDescent="0.2">
      <c r="A15" s="1835"/>
      <c r="B15" s="1836"/>
      <c r="C15" s="1837"/>
      <c r="D15" s="1838"/>
      <c r="E15" s="1838"/>
      <c r="F15" s="1838"/>
      <c r="G15" s="1838"/>
      <c r="H15" s="547"/>
      <c r="I15" s="626"/>
      <c r="J15" s="626"/>
      <c r="K15" s="626"/>
      <c r="L15" s="626"/>
      <c r="M15" s="1912"/>
      <c r="N15" s="626"/>
      <c r="O15" s="626"/>
      <c r="P15" s="626"/>
      <c r="Q15" s="626"/>
      <c r="R15" s="1912"/>
      <c r="S15" s="626"/>
      <c r="T15" s="626"/>
      <c r="U15" s="626"/>
      <c r="V15" s="626"/>
      <c r="W15" s="1912"/>
      <c r="X15" s="627"/>
      <c r="Y15" s="627"/>
      <c r="Z15" s="627"/>
      <c r="AA15" s="627"/>
      <c r="AB15" s="628"/>
      <c r="AC15" s="1926"/>
      <c r="AD15" s="1926"/>
      <c r="AE15" s="1926"/>
      <c r="AF15" s="1926"/>
    </row>
    <row r="16" spans="1:33" x14ac:dyDescent="0.2">
      <c r="A16" s="552"/>
      <c r="B16" s="553"/>
      <c r="C16" s="554" t="s">
        <v>63</v>
      </c>
      <c r="D16" s="557"/>
      <c r="E16" s="555"/>
      <c r="F16" s="555"/>
      <c r="G16" s="538"/>
      <c r="H16" s="538"/>
      <c r="J16" s="541"/>
      <c r="L16" s="541"/>
      <c r="M16" s="541"/>
      <c r="W16" s="1925"/>
      <c r="AG16" s="535"/>
    </row>
    <row r="17" spans="1:33" x14ac:dyDescent="0.2">
      <c r="A17" s="558" t="s">
        <v>64</v>
      </c>
      <c r="B17" s="539">
        <v>2250</v>
      </c>
      <c r="C17" s="554" t="s">
        <v>154</v>
      </c>
      <c r="D17" s="559"/>
      <c r="E17" s="540"/>
      <c r="F17" s="540"/>
      <c r="G17" s="540"/>
      <c r="H17" s="540"/>
      <c r="J17" s="541"/>
      <c r="L17" s="541"/>
      <c r="M17" s="541"/>
      <c r="W17" s="1925"/>
      <c r="AG17" s="535"/>
    </row>
    <row r="18" spans="1:33" x14ac:dyDescent="0.2">
      <c r="A18" s="558"/>
      <c r="B18" s="560">
        <v>0.10299999999999999</v>
      </c>
      <c r="C18" s="561" t="s">
        <v>155</v>
      </c>
      <c r="D18" s="559"/>
      <c r="E18" s="540"/>
      <c r="F18" s="540"/>
      <c r="G18" s="540"/>
      <c r="H18" s="540"/>
      <c r="J18" s="541"/>
      <c r="L18" s="541"/>
      <c r="M18" s="541"/>
      <c r="W18" s="1925"/>
      <c r="AG18" s="535"/>
    </row>
    <row r="19" spans="1:33" x14ac:dyDescent="0.2">
      <c r="A19" s="558"/>
      <c r="B19" s="535">
        <v>60</v>
      </c>
      <c r="C19" s="537" t="s">
        <v>156</v>
      </c>
      <c r="D19" s="570"/>
      <c r="E19" s="569"/>
      <c r="F19" s="569"/>
      <c r="G19" s="569"/>
      <c r="H19" s="569"/>
      <c r="J19" s="541"/>
      <c r="L19" s="541"/>
      <c r="M19" s="541"/>
      <c r="W19" s="1925"/>
      <c r="AG19" s="535"/>
    </row>
    <row r="20" spans="1:33" x14ac:dyDescent="0.2">
      <c r="A20" s="558"/>
      <c r="B20" s="577">
        <v>71</v>
      </c>
      <c r="C20" s="566" t="s">
        <v>157</v>
      </c>
      <c r="D20" s="563"/>
      <c r="E20" s="556"/>
      <c r="F20" s="562"/>
      <c r="G20" s="562"/>
      <c r="H20" s="562"/>
      <c r="J20" s="541"/>
      <c r="L20" s="541"/>
      <c r="M20" s="541"/>
      <c r="W20" s="1925"/>
      <c r="AG20" s="535"/>
    </row>
    <row r="21" spans="1:33" x14ac:dyDescent="0.2">
      <c r="A21" s="558"/>
      <c r="B21" s="579" t="s">
        <v>158</v>
      </c>
      <c r="C21" s="566" t="s">
        <v>159</v>
      </c>
      <c r="D21" s="571"/>
      <c r="E21" s="1839">
        <v>0</v>
      </c>
      <c r="F21" s="565">
        <f>5000+1500</f>
        <v>6500</v>
      </c>
      <c r="G21" s="571">
        <f>SUM(E21:F21)</f>
        <v>6500</v>
      </c>
      <c r="H21" s="571"/>
      <c r="J21" s="541"/>
      <c r="L21" s="541"/>
      <c r="M21" s="1925"/>
      <c r="V21" s="1950"/>
      <c r="W21" s="1925"/>
      <c r="AA21" s="1950"/>
      <c r="AB21" s="541"/>
      <c r="AG21" s="535"/>
    </row>
    <row r="22" spans="1:33" x14ac:dyDescent="0.2">
      <c r="A22" s="558" t="s">
        <v>60</v>
      </c>
      <c r="B22" s="535">
        <v>60</v>
      </c>
      <c r="C22" s="537" t="s">
        <v>156</v>
      </c>
      <c r="D22" s="571"/>
      <c r="E22" s="1840">
        <f>SUM(E21:E21)</f>
        <v>0</v>
      </c>
      <c r="F22" s="568">
        <f>SUM(F21:F21)</f>
        <v>6500</v>
      </c>
      <c r="G22" s="568">
        <f>SUM(G21:G21)</f>
        <v>6500</v>
      </c>
      <c r="H22" s="571"/>
      <c r="J22" s="541"/>
      <c r="L22" s="541"/>
      <c r="M22" s="541"/>
      <c r="W22" s="1925"/>
      <c r="AG22" s="535"/>
    </row>
    <row r="23" spans="1:33" x14ac:dyDescent="0.2">
      <c r="A23" s="573" t="s">
        <v>60</v>
      </c>
      <c r="B23" s="580">
        <v>0.10299999999999999</v>
      </c>
      <c r="C23" s="554" t="s">
        <v>155</v>
      </c>
      <c r="D23" s="571"/>
      <c r="E23" s="1840">
        <f>E22</f>
        <v>0</v>
      </c>
      <c r="F23" s="568">
        <f>F22</f>
        <v>6500</v>
      </c>
      <c r="G23" s="568">
        <f>G22</f>
        <v>6500</v>
      </c>
      <c r="H23" s="571"/>
      <c r="J23" s="541"/>
      <c r="L23" s="541"/>
      <c r="M23" s="541"/>
      <c r="W23" s="1925"/>
      <c r="AG23" s="535"/>
    </row>
    <row r="24" spans="1:33" x14ac:dyDescent="0.2">
      <c r="A24" s="537" t="s">
        <v>60</v>
      </c>
      <c r="B24" s="539">
        <v>2250</v>
      </c>
      <c r="C24" s="561" t="s">
        <v>154</v>
      </c>
      <c r="D24" s="575"/>
      <c r="E24" s="1840">
        <f t="shared" ref="E24:G26" si="0">E23</f>
        <v>0</v>
      </c>
      <c r="F24" s="568">
        <f t="shared" si="0"/>
        <v>6500</v>
      </c>
      <c r="G24" s="568">
        <f t="shared" si="0"/>
        <v>6500</v>
      </c>
      <c r="H24" s="571"/>
      <c r="J24" s="541"/>
      <c r="L24" s="541"/>
      <c r="M24" s="541"/>
      <c r="W24" s="1925"/>
      <c r="AG24" s="535"/>
    </row>
    <row r="25" spans="1:33" x14ac:dyDescent="0.2">
      <c r="A25" s="581" t="s">
        <v>60</v>
      </c>
      <c r="B25" s="582"/>
      <c r="C25" s="583" t="s">
        <v>63</v>
      </c>
      <c r="D25" s="565"/>
      <c r="E25" s="1839">
        <f t="shared" si="0"/>
        <v>0</v>
      </c>
      <c r="F25" s="565">
        <f t="shared" si="0"/>
        <v>6500</v>
      </c>
      <c r="G25" s="565">
        <f t="shared" si="0"/>
        <v>6500</v>
      </c>
      <c r="H25" s="565"/>
      <c r="J25" s="541"/>
      <c r="L25" s="541"/>
      <c r="M25" s="541"/>
      <c r="W25" s="1925"/>
      <c r="AG25" s="535"/>
    </row>
    <row r="26" spans="1:33" x14ac:dyDescent="0.2">
      <c r="A26" s="581" t="s">
        <v>60</v>
      </c>
      <c r="B26" s="582"/>
      <c r="C26" s="583" t="s">
        <v>61</v>
      </c>
      <c r="D26" s="568"/>
      <c r="E26" s="1840">
        <f t="shared" si="0"/>
        <v>0</v>
      </c>
      <c r="F26" s="568">
        <f t="shared" si="0"/>
        <v>6500</v>
      </c>
      <c r="G26" s="568">
        <f t="shared" si="0"/>
        <v>6500</v>
      </c>
      <c r="H26" s="571"/>
      <c r="J26" s="541"/>
      <c r="L26" s="541"/>
      <c r="M26" s="541"/>
      <c r="W26" s="1925"/>
      <c r="AG26" s="535"/>
    </row>
    <row r="27" spans="1:33" ht="10.15" customHeight="1" x14ac:dyDescent="0.2">
      <c r="A27" s="573"/>
      <c r="B27" s="541"/>
      <c r="C27" s="554"/>
      <c r="D27" s="572"/>
      <c r="E27" s="571"/>
      <c r="F27" s="571"/>
      <c r="G27" s="571"/>
      <c r="H27" s="571"/>
      <c r="I27" s="572"/>
      <c r="J27" s="571"/>
      <c r="K27" s="571"/>
      <c r="L27" s="571"/>
      <c r="M27" s="571"/>
    </row>
    <row r="28" spans="1:33" ht="22.15" customHeight="1" x14ac:dyDescent="0.2">
      <c r="A28" s="2007" t="s">
        <v>866</v>
      </c>
      <c r="B28" s="2007"/>
      <c r="C28" s="2007"/>
      <c r="D28" s="2007"/>
      <c r="E28" s="2007"/>
      <c r="F28" s="2007"/>
      <c r="G28" s="2007"/>
      <c r="H28" s="871"/>
      <c r="I28" s="871"/>
      <c r="J28" s="571"/>
      <c r="K28" s="572"/>
      <c r="L28" s="571"/>
      <c r="M28" s="571"/>
    </row>
    <row r="29" spans="1:33" x14ac:dyDescent="0.2">
      <c r="D29" s="562"/>
      <c r="E29" s="562"/>
      <c r="F29" s="562"/>
      <c r="G29" s="562"/>
      <c r="H29" s="562"/>
      <c r="I29" s="587"/>
      <c r="J29" s="587"/>
      <c r="K29" s="587"/>
      <c r="L29" s="587"/>
      <c r="M29" s="587"/>
    </row>
    <row r="30" spans="1:33" x14ac:dyDescent="0.2">
      <c r="D30" s="267"/>
      <c r="E30" s="268"/>
      <c r="F30" s="267"/>
      <c r="G30" s="268"/>
      <c r="H30" s="1232"/>
      <c r="I30" s="587"/>
      <c r="J30" s="587"/>
      <c r="K30" s="587"/>
      <c r="L30" s="587"/>
      <c r="M30" s="587"/>
    </row>
    <row r="31" spans="1:33" x14ac:dyDescent="0.2">
      <c r="D31" s="587"/>
      <c r="E31" s="587"/>
      <c r="F31" s="587"/>
      <c r="G31" s="587"/>
      <c r="H31" s="587"/>
      <c r="I31" s="587"/>
      <c r="J31" s="587"/>
      <c r="K31" s="587"/>
      <c r="L31" s="587"/>
      <c r="M31" s="587"/>
    </row>
    <row r="32" spans="1:33" x14ac:dyDescent="0.2">
      <c r="D32" s="540"/>
      <c r="E32" s="540"/>
      <c r="F32" s="540"/>
      <c r="G32" s="540"/>
      <c r="H32" s="540"/>
      <c r="I32" s="542"/>
      <c r="K32" s="542"/>
    </row>
    <row r="33" spans="1:33" x14ac:dyDescent="0.2">
      <c r="D33" s="540"/>
      <c r="E33" s="540"/>
      <c r="F33" s="540"/>
      <c r="G33" s="540"/>
      <c r="H33" s="540"/>
      <c r="I33" s="542"/>
      <c r="K33" s="542"/>
    </row>
    <row r="34" spans="1:33" x14ac:dyDescent="0.2">
      <c r="D34" s="588"/>
      <c r="E34" s="588"/>
      <c r="F34" s="589"/>
      <c r="G34" s="588"/>
      <c r="H34" s="588"/>
      <c r="I34" s="588"/>
      <c r="J34" s="588"/>
      <c r="K34" s="542"/>
    </row>
    <row r="35" spans="1:33" x14ac:dyDescent="0.2">
      <c r="D35" s="590"/>
      <c r="E35" s="590"/>
      <c r="F35" s="590"/>
      <c r="G35" s="590"/>
      <c r="H35" s="590"/>
      <c r="I35" s="1927"/>
      <c r="J35" s="1927"/>
      <c r="K35" s="542"/>
    </row>
    <row r="36" spans="1:33" x14ac:dyDescent="0.2">
      <c r="D36" s="590"/>
      <c r="E36" s="590"/>
      <c r="F36" s="590"/>
      <c r="G36" s="590"/>
      <c r="H36" s="590"/>
      <c r="I36" s="1927"/>
      <c r="J36" s="1927"/>
      <c r="K36" s="542"/>
    </row>
    <row r="37" spans="1:33" x14ac:dyDescent="0.2">
      <c r="D37" s="540"/>
      <c r="E37" s="540"/>
      <c r="F37" s="540"/>
      <c r="G37" s="540"/>
      <c r="H37" s="540"/>
      <c r="I37" s="542"/>
      <c r="J37" s="1927"/>
      <c r="K37" s="542"/>
    </row>
    <row r="38" spans="1:33" x14ac:dyDescent="0.2">
      <c r="D38" s="590"/>
      <c r="E38" s="590"/>
      <c r="F38" s="590"/>
      <c r="G38" s="590"/>
      <c r="H38" s="590"/>
      <c r="I38" s="1927"/>
      <c r="J38" s="1927"/>
      <c r="K38" s="542"/>
    </row>
    <row r="39" spans="1:33" x14ac:dyDescent="0.2">
      <c r="D39" s="540"/>
      <c r="E39" s="540"/>
      <c r="F39" s="540"/>
      <c r="G39" s="540"/>
      <c r="H39" s="540"/>
      <c r="I39" s="542"/>
      <c r="J39" s="1927"/>
      <c r="K39" s="542"/>
    </row>
    <row r="40" spans="1:33" s="540" customFormat="1" x14ac:dyDescent="0.2">
      <c r="A40" s="535"/>
      <c r="B40" s="535"/>
      <c r="C40" s="535"/>
      <c r="I40" s="542"/>
      <c r="J40" s="1927"/>
      <c r="K40" s="542"/>
      <c r="L40" s="542"/>
      <c r="M40" s="542"/>
      <c r="N40" s="541"/>
      <c r="O40" s="541"/>
      <c r="P40" s="541"/>
      <c r="Q40" s="541"/>
      <c r="R40" s="541"/>
      <c r="S40" s="541"/>
      <c r="T40" s="541"/>
      <c r="U40" s="541"/>
      <c r="V40" s="541"/>
      <c r="W40" s="541"/>
      <c r="X40" s="541"/>
      <c r="Y40" s="541"/>
      <c r="Z40" s="541"/>
      <c r="AA40" s="541"/>
      <c r="AB40" s="1925"/>
      <c r="AC40" s="541"/>
      <c r="AD40" s="541"/>
      <c r="AE40" s="541"/>
      <c r="AF40" s="541"/>
      <c r="AG40" s="536"/>
    </row>
    <row r="41" spans="1:33" s="540" customFormat="1" x14ac:dyDescent="0.2">
      <c r="A41" s="535"/>
      <c r="B41" s="535"/>
      <c r="C41" s="535"/>
      <c r="I41" s="542"/>
      <c r="J41" s="1927"/>
      <c r="K41" s="542"/>
      <c r="L41" s="542"/>
      <c r="M41" s="542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1925"/>
      <c r="AC41" s="541"/>
      <c r="AD41" s="541"/>
      <c r="AE41" s="541"/>
      <c r="AF41" s="541"/>
      <c r="AG41" s="536"/>
    </row>
    <row r="42" spans="1:33" s="540" customFormat="1" x14ac:dyDescent="0.2">
      <c r="A42" s="535"/>
      <c r="B42" s="535"/>
      <c r="C42" s="535"/>
      <c r="I42" s="542"/>
      <c r="J42" s="542"/>
      <c r="K42" s="542"/>
      <c r="L42" s="542"/>
      <c r="M42" s="542"/>
      <c r="N42" s="541"/>
      <c r="O42" s="541"/>
      <c r="P42" s="541"/>
      <c r="Q42" s="541"/>
      <c r="R42" s="541"/>
      <c r="S42" s="541"/>
      <c r="T42" s="541"/>
      <c r="U42" s="541"/>
      <c r="V42" s="541"/>
      <c r="W42" s="541"/>
      <c r="X42" s="541"/>
      <c r="Y42" s="541"/>
      <c r="Z42" s="541"/>
      <c r="AA42" s="541"/>
      <c r="AB42" s="1925"/>
      <c r="AC42" s="541"/>
      <c r="AD42" s="541"/>
      <c r="AE42" s="541"/>
      <c r="AF42" s="541"/>
      <c r="AG42" s="536"/>
    </row>
  </sheetData>
  <autoFilter ref="A14:AG28"/>
  <mergeCells count="12">
    <mergeCell ref="S13:W13"/>
    <mergeCell ref="X13:AB13"/>
    <mergeCell ref="A28:G28"/>
    <mergeCell ref="A1:G1"/>
    <mergeCell ref="A2:G2"/>
    <mergeCell ref="A3:G3"/>
    <mergeCell ref="B4:G4"/>
    <mergeCell ref="B13:G13"/>
    <mergeCell ref="I12:R12"/>
    <mergeCell ref="S12:AB12"/>
    <mergeCell ref="I13:M13"/>
    <mergeCell ref="N13:R13"/>
  </mergeCells>
  <printOptions horizontalCentered="1"/>
  <pageMargins left="0.74803149606299202" right="0.39370078740157499" top="0.74803149606299202" bottom="4.1338582677165396" header="0.511811023622047" footer="3.54330708661417"/>
  <pageSetup paperSize="9" firstPageNumber="9" orientation="portrait" blackAndWhite="1" useFirstPageNumber="1" r:id="rId1"/>
  <headerFooter alignWithMargins="0">
    <oddHeader xml:space="preserve">&amp;C   </oddHeader>
    <oddFooter>&amp;C&amp;"Times New Roman,Bold"&amp;P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92D050"/>
  </sheetPr>
  <dimension ref="A1:AG221"/>
  <sheetViews>
    <sheetView view="pageBreakPreview" zoomScaleNormal="130" zoomScaleSheetLayoutView="100" workbookViewId="0">
      <selection activeCell="M113" sqref="M113"/>
    </sheetView>
  </sheetViews>
  <sheetFormatPr defaultColWidth="9.140625" defaultRowHeight="12.75" x14ac:dyDescent="0.2"/>
  <cols>
    <col min="1" max="1" width="6.42578125" style="126" customWidth="1"/>
    <col min="2" max="2" width="8.140625" style="106" customWidth="1"/>
    <col min="3" max="3" width="33.7109375" style="227" customWidth="1"/>
    <col min="4" max="4" width="10.42578125" style="103" customWidth="1"/>
    <col min="5" max="5" width="9.42578125" style="103" customWidth="1"/>
    <col min="6" max="6" width="10" style="88" customWidth="1"/>
    <col min="7" max="7" width="8.5703125" style="88" customWidth="1"/>
    <col min="8" max="8" width="4" style="93" customWidth="1"/>
    <col min="9" max="9" width="8.5703125" style="120" customWidth="1"/>
    <col min="10" max="10" width="8.42578125" style="120" customWidth="1"/>
    <col min="11" max="11" width="8.5703125" style="103" customWidth="1"/>
    <col min="12" max="12" width="9.140625" style="103" customWidth="1"/>
    <col min="13" max="13" width="15.28515625" style="593" customWidth="1"/>
    <col min="14" max="14" width="7.85546875" style="128" customWidth="1"/>
    <col min="15" max="15" width="13.7109375" style="128" customWidth="1"/>
    <col min="16" max="16" width="15" style="128" customWidth="1"/>
    <col min="17" max="17" width="12.140625" style="128" customWidth="1"/>
    <col min="18" max="18" width="11.140625" style="177" customWidth="1"/>
    <col min="19" max="22" width="5.7109375" style="128" customWidth="1"/>
    <col min="23" max="23" width="9.7109375" style="177" customWidth="1"/>
    <col min="24" max="25" width="5.7109375" style="128" customWidth="1"/>
    <col min="26" max="27" width="5.7109375" style="111" customWidth="1"/>
    <col min="28" max="28" width="10.28515625" style="177" customWidth="1"/>
    <col min="29" max="32" width="9.140625" style="88" customWidth="1"/>
    <col min="33" max="33" width="9.140625" style="89" customWidth="1"/>
    <col min="34" max="36" width="9.140625" style="88" customWidth="1"/>
    <col min="37" max="16384" width="9.140625" style="88"/>
  </cols>
  <sheetData>
    <row r="1" spans="1:33" ht="14.1" customHeight="1" x14ac:dyDescent="0.2">
      <c r="A1" s="122"/>
      <c r="B1" s="2013" t="s">
        <v>49</v>
      </c>
      <c r="C1" s="2013"/>
      <c r="D1" s="2013"/>
      <c r="E1" s="2013"/>
      <c r="F1" s="2013"/>
      <c r="G1" s="2013"/>
      <c r="H1" s="1337"/>
      <c r="I1" s="374"/>
      <c r="J1" s="374"/>
      <c r="K1" s="374"/>
      <c r="L1" s="374"/>
      <c r="M1" s="591"/>
    </row>
    <row r="2" spans="1:33" ht="14.1" customHeight="1" x14ac:dyDescent="0.2">
      <c r="A2" s="122"/>
      <c r="B2" s="2013" t="s">
        <v>50</v>
      </c>
      <c r="C2" s="2013"/>
      <c r="D2" s="2013"/>
      <c r="E2" s="2013"/>
      <c r="F2" s="2013"/>
      <c r="G2" s="2013"/>
      <c r="H2" s="1337"/>
      <c r="I2" s="374"/>
      <c r="J2" s="374"/>
      <c r="K2" s="374"/>
      <c r="L2" s="374"/>
      <c r="M2" s="591"/>
    </row>
    <row r="3" spans="1:33" x14ac:dyDescent="0.2">
      <c r="A3" s="1992" t="s">
        <v>606</v>
      </c>
      <c r="B3" s="1992"/>
      <c r="C3" s="1992"/>
      <c r="D3" s="1992"/>
      <c r="E3" s="1992"/>
      <c r="F3" s="1992"/>
      <c r="G3" s="1992"/>
      <c r="H3" s="1338"/>
      <c r="I3" s="372"/>
      <c r="J3" s="372"/>
      <c r="K3" s="372"/>
      <c r="L3" s="372"/>
      <c r="M3" s="592"/>
    </row>
    <row r="4" spans="1:33" ht="9.6" customHeight="1" x14ac:dyDescent="0.25">
      <c r="A4" s="34"/>
      <c r="B4" s="1993"/>
      <c r="C4" s="1993"/>
      <c r="D4" s="1993"/>
      <c r="E4" s="1993"/>
      <c r="F4" s="1993"/>
      <c r="G4" s="1993"/>
      <c r="H4" s="1339"/>
      <c r="I4" s="372"/>
      <c r="J4" s="372"/>
      <c r="K4" s="372"/>
      <c r="L4" s="372"/>
      <c r="M4" s="592"/>
    </row>
    <row r="5" spans="1:33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78"/>
      <c r="I5" s="372"/>
      <c r="J5" s="372"/>
      <c r="K5" s="372"/>
      <c r="L5" s="372"/>
      <c r="M5" s="592"/>
    </row>
    <row r="6" spans="1:33" x14ac:dyDescent="0.2">
      <c r="A6" s="34"/>
      <c r="B6" s="38" t="s">
        <v>9</v>
      </c>
      <c r="C6" s="30" t="s">
        <v>10</v>
      </c>
      <c r="D6" s="39" t="s">
        <v>61</v>
      </c>
      <c r="E6" s="32">
        <v>5736144</v>
      </c>
      <c r="F6" s="32">
        <v>263222</v>
      </c>
      <c r="G6" s="32">
        <f>SUM(E6:F6)</f>
        <v>5999366</v>
      </c>
      <c r="H6" s="1340"/>
      <c r="I6" s="372"/>
      <c r="J6" s="372"/>
      <c r="K6" s="372"/>
      <c r="L6" s="372"/>
      <c r="M6" s="592"/>
    </row>
    <row r="7" spans="1:33" x14ac:dyDescent="0.2">
      <c r="A7" s="34"/>
      <c r="B7" s="38" t="s">
        <v>11</v>
      </c>
      <c r="C7" s="40" t="s">
        <v>12</v>
      </c>
      <c r="D7" s="41"/>
      <c r="E7" s="33"/>
      <c r="F7" s="33"/>
      <c r="G7" s="33"/>
      <c r="H7" s="78"/>
      <c r="I7" s="372"/>
      <c r="J7" s="372"/>
      <c r="K7" s="372"/>
      <c r="L7" s="372"/>
      <c r="M7" s="592"/>
    </row>
    <row r="8" spans="1:33" x14ac:dyDescent="0.2">
      <c r="A8" s="34"/>
      <c r="B8" s="38"/>
      <c r="C8" s="40" t="s">
        <v>118</v>
      </c>
      <c r="D8" s="41" t="s">
        <v>61</v>
      </c>
      <c r="E8" s="33">
        <f>G63</f>
        <v>109774</v>
      </c>
      <c r="F8" s="1239">
        <f>G95</f>
        <v>21903</v>
      </c>
      <c r="G8" s="33">
        <f>SUM(E8:F8)</f>
        <v>131677</v>
      </c>
      <c r="H8" s="78"/>
      <c r="I8" s="372"/>
      <c r="J8" s="372"/>
      <c r="K8" s="372"/>
      <c r="L8" s="372"/>
      <c r="M8" s="592"/>
    </row>
    <row r="9" spans="1:33" x14ac:dyDescent="0.2">
      <c r="A9" s="34"/>
      <c r="B9" s="42" t="s">
        <v>60</v>
      </c>
      <c r="C9" s="30" t="s">
        <v>26</v>
      </c>
      <c r="D9" s="43" t="s">
        <v>61</v>
      </c>
      <c r="E9" s="44">
        <f>SUM(E6:E8)</f>
        <v>5845918</v>
      </c>
      <c r="F9" s="44">
        <f>SUM(F6:F8)</f>
        <v>285125</v>
      </c>
      <c r="G9" s="44">
        <f>SUM(E9:F9)</f>
        <v>6131043</v>
      </c>
      <c r="H9" s="1340"/>
      <c r="I9" s="372"/>
      <c r="J9" s="372"/>
      <c r="K9" s="372"/>
      <c r="L9" s="372"/>
      <c r="M9" s="592"/>
    </row>
    <row r="10" spans="1:33" x14ac:dyDescent="0.2">
      <c r="A10" s="34"/>
      <c r="B10" s="38"/>
      <c r="C10" s="30"/>
      <c r="D10" s="31"/>
      <c r="E10" s="31"/>
      <c r="F10" s="39"/>
      <c r="G10" s="31"/>
      <c r="H10" s="1340"/>
      <c r="I10" s="372"/>
      <c r="J10" s="372"/>
      <c r="K10" s="372"/>
      <c r="L10" s="372"/>
      <c r="M10" s="592"/>
    </row>
    <row r="11" spans="1:33" x14ac:dyDescent="0.2">
      <c r="A11" s="32"/>
      <c r="B11" s="78" t="s">
        <v>27</v>
      </c>
      <c r="C11" s="30" t="s">
        <v>28</v>
      </c>
      <c r="D11" s="31"/>
      <c r="E11" s="31"/>
      <c r="F11" s="45"/>
      <c r="G11" s="30"/>
      <c r="H11" s="42"/>
      <c r="I11" s="372"/>
      <c r="J11" s="372"/>
      <c r="K11" s="372"/>
      <c r="L11" s="372"/>
      <c r="M11" s="592"/>
    </row>
    <row r="12" spans="1:33" s="1" customFormat="1" ht="11.45" customHeight="1" x14ac:dyDescent="0.2">
      <c r="A12" s="2"/>
      <c r="B12" s="3"/>
      <c r="C12" s="378"/>
      <c r="D12" s="2010"/>
      <c r="E12" s="2010"/>
      <c r="F12" s="2010"/>
      <c r="G12" s="2010"/>
      <c r="H12" s="363"/>
      <c r="I12" s="1995"/>
      <c r="J12" s="1995"/>
      <c r="K12" s="1995"/>
      <c r="L12" s="1995"/>
      <c r="M12" s="2011"/>
      <c r="N12" s="1995"/>
      <c r="O12" s="1995"/>
      <c r="P12" s="1995"/>
      <c r="Q12" s="1995"/>
      <c r="R12" s="1995"/>
      <c r="S12" s="1995"/>
      <c r="T12" s="1995"/>
      <c r="U12" s="1995"/>
      <c r="V12" s="1995"/>
      <c r="W12" s="1995"/>
      <c r="X12" s="1996"/>
      <c r="Y12" s="1996"/>
      <c r="Z12" s="1996"/>
      <c r="AA12" s="1996"/>
      <c r="AB12" s="1996"/>
    </row>
    <row r="13" spans="1:33" s="1" customFormat="1" ht="13.5" thickBot="1" x14ac:dyDescent="0.25">
      <c r="A13" s="46"/>
      <c r="B13" s="1994" t="s">
        <v>112</v>
      </c>
      <c r="C13" s="1994"/>
      <c r="D13" s="1994"/>
      <c r="E13" s="1994"/>
      <c r="F13" s="1994"/>
      <c r="G13" s="1994"/>
      <c r="H13" s="1341"/>
      <c r="I13" s="1997"/>
      <c r="J13" s="1997"/>
      <c r="K13" s="1997"/>
      <c r="L13" s="1997"/>
      <c r="M13" s="2009"/>
      <c r="N13" s="1997"/>
      <c r="O13" s="1997"/>
      <c r="P13" s="1997"/>
      <c r="Q13" s="1997"/>
      <c r="R13" s="1997"/>
      <c r="S13" s="1997"/>
      <c r="T13" s="1997"/>
      <c r="U13" s="1997"/>
      <c r="V13" s="1997"/>
      <c r="W13" s="1997"/>
      <c r="X13" s="1991"/>
      <c r="Y13" s="1991"/>
      <c r="Z13" s="1991"/>
      <c r="AA13" s="1991"/>
      <c r="AB13" s="1991"/>
    </row>
    <row r="14" spans="1:33" s="1" customFormat="1" ht="14.25" thickTop="1" thickBot="1" x14ac:dyDescent="0.25">
      <c r="A14" s="46"/>
      <c r="B14" s="370"/>
      <c r="C14" s="370" t="s">
        <v>29</v>
      </c>
      <c r="D14" s="370"/>
      <c r="E14" s="370" t="s">
        <v>62</v>
      </c>
      <c r="F14" s="370" t="s">
        <v>123</v>
      </c>
      <c r="G14" s="47" t="s">
        <v>121</v>
      </c>
      <c r="H14" s="78"/>
      <c r="I14" s="114"/>
      <c r="J14" s="114"/>
      <c r="K14" s="114"/>
      <c r="L14" s="114"/>
      <c r="M14" s="115"/>
      <c r="N14" s="114"/>
      <c r="O14" s="114"/>
      <c r="P14" s="114"/>
      <c r="Q14" s="114"/>
      <c r="R14" s="115"/>
      <c r="S14" s="114"/>
      <c r="T14" s="114"/>
      <c r="U14" s="114"/>
      <c r="V14" s="114"/>
      <c r="W14" s="115"/>
      <c r="X14" s="116"/>
      <c r="Y14" s="116"/>
      <c r="Z14" s="116"/>
      <c r="AA14" s="116"/>
      <c r="AB14" s="322"/>
    </row>
    <row r="15" spans="1:33" ht="13.5" thickTop="1" x14ac:dyDescent="0.2">
      <c r="C15" s="1709" t="s">
        <v>63</v>
      </c>
      <c r="D15" s="199"/>
      <c r="E15" s="198"/>
      <c r="F15" s="198"/>
      <c r="G15" s="323"/>
      <c r="H15" s="1342"/>
      <c r="I15" s="108"/>
      <c r="J15" s="108"/>
      <c r="K15" s="108"/>
      <c r="L15" s="108"/>
      <c r="M15" s="89"/>
      <c r="N15" s="108"/>
      <c r="O15" s="108"/>
      <c r="P15" s="108"/>
      <c r="Q15" s="108"/>
      <c r="R15" s="89"/>
      <c r="S15" s="108"/>
      <c r="T15" s="108"/>
      <c r="U15" s="88"/>
      <c r="V15" s="88"/>
      <c r="W15" s="89"/>
      <c r="X15" s="88"/>
      <c r="Y15" s="88"/>
      <c r="Z15" s="88"/>
      <c r="AA15" s="88"/>
      <c r="AB15" s="89"/>
      <c r="AG15" s="88"/>
    </row>
    <row r="16" spans="1:33" ht="14.1" customHeight="1" x14ac:dyDescent="0.2">
      <c r="A16" s="122" t="s">
        <v>64</v>
      </c>
      <c r="B16" s="97">
        <v>2202</v>
      </c>
      <c r="C16" s="98" t="s">
        <v>51</v>
      </c>
      <c r="D16" s="176"/>
      <c r="E16" s="95"/>
      <c r="F16" s="95"/>
      <c r="G16" s="324"/>
      <c r="H16" s="1343"/>
      <c r="I16" s="108"/>
      <c r="J16" s="108"/>
      <c r="K16" s="108"/>
      <c r="L16" s="108"/>
      <c r="M16" s="89"/>
      <c r="N16" s="108"/>
      <c r="O16" s="108"/>
      <c r="P16" s="108"/>
      <c r="Q16" s="108"/>
      <c r="R16" s="89"/>
      <c r="S16" s="108"/>
      <c r="T16" s="108"/>
      <c r="U16" s="88"/>
      <c r="V16" s="88"/>
      <c r="W16" s="89"/>
      <c r="X16" s="88"/>
      <c r="Y16" s="88"/>
      <c r="Z16" s="88"/>
      <c r="AA16" s="88"/>
      <c r="AB16" s="89"/>
      <c r="AG16" s="88"/>
    </row>
    <row r="17" spans="1:33" ht="14.1" customHeight="1" x14ac:dyDescent="0.2">
      <c r="A17" s="122"/>
      <c r="B17" s="118">
        <v>1</v>
      </c>
      <c r="C17" s="335" t="s">
        <v>24</v>
      </c>
      <c r="D17" s="179"/>
      <c r="E17" s="101"/>
      <c r="F17" s="101"/>
      <c r="G17" s="202"/>
      <c r="H17" s="1344"/>
      <c r="I17" s="108"/>
      <c r="J17" s="108"/>
      <c r="K17" s="108"/>
      <c r="L17" s="108"/>
      <c r="M17" s="89"/>
      <c r="N17" s="108"/>
      <c r="O17" s="108"/>
      <c r="P17" s="108"/>
      <c r="Q17" s="108"/>
      <c r="R17" s="89"/>
      <c r="S17" s="108"/>
      <c r="T17" s="108"/>
      <c r="U17" s="88"/>
      <c r="V17" s="88"/>
      <c r="W17" s="89"/>
      <c r="X17" s="88"/>
      <c r="Y17" s="88"/>
      <c r="Z17" s="88"/>
      <c r="AA17" s="88"/>
      <c r="AB17" s="89"/>
      <c r="AG17" s="88"/>
    </row>
    <row r="18" spans="1:33" x14ac:dyDescent="0.2">
      <c r="A18" s="122"/>
      <c r="B18" s="327">
        <v>1.107</v>
      </c>
      <c r="C18" s="98" t="s">
        <v>278</v>
      </c>
      <c r="D18" s="527"/>
      <c r="E18" s="131"/>
      <c r="F18" s="131"/>
      <c r="G18" s="328"/>
      <c r="H18" s="1345"/>
      <c r="I18" s="108"/>
      <c r="J18" s="108"/>
      <c r="K18" s="108"/>
      <c r="L18" s="108"/>
      <c r="M18" s="89"/>
      <c r="N18" s="108"/>
      <c r="O18" s="108"/>
      <c r="P18" s="108"/>
      <c r="Q18" s="108"/>
      <c r="R18" s="89"/>
      <c r="S18" s="108"/>
      <c r="T18" s="108"/>
      <c r="U18" s="88"/>
      <c r="V18" s="88"/>
      <c r="W18" s="89"/>
      <c r="X18" s="88"/>
      <c r="Y18" s="88"/>
      <c r="Z18" s="88"/>
      <c r="AA18" s="88"/>
      <c r="AB18" s="89"/>
      <c r="AG18" s="88"/>
    </row>
    <row r="19" spans="1:33" ht="40.9" customHeight="1" x14ac:dyDescent="0.2">
      <c r="A19" s="122"/>
      <c r="B19" s="90">
        <v>25</v>
      </c>
      <c r="C19" s="335" t="s">
        <v>279</v>
      </c>
      <c r="D19" s="382"/>
      <c r="E19" s="380"/>
      <c r="F19" s="380"/>
      <c r="G19" s="380"/>
      <c r="H19" s="1275"/>
      <c r="I19" s="108"/>
      <c r="J19" s="108"/>
      <c r="K19" s="108"/>
      <c r="L19" s="108"/>
      <c r="M19" s="89"/>
      <c r="N19" s="108"/>
      <c r="O19" s="108"/>
      <c r="P19" s="108"/>
      <c r="Q19" s="108"/>
      <c r="R19" s="89"/>
      <c r="S19" s="108"/>
      <c r="T19" s="108"/>
      <c r="U19" s="88"/>
      <c r="V19" s="88"/>
      <c r="W19" s="89"/>
      <c r="X19" s="88"/>
      <c r="Y19" s="88"/>
      <c r="Z19" s="88"/>
      <c r="AA19" s="88"/>
      <c r="AB19" s="89"/>
      <c r="AG19" s="88"/>
    </row>
    <row r="20" spans="1:33" ht="15" customHeight="1" x14ac:dyDescent="0.2">
      <c r="A20" s="122"/>
      <c r="B20" s="90">
        <v>67</v>
      </c>
      <c r="C20" s="335" t="s">
        <v>280</v>
      </c>
      <c r="D20" s="382"/>
      <c r="E20" s="380"/>
      <c r="F20" s="380"/>
      <c r="G20" s="380"/>
      <c r="H20" s="1275"/>
      <c r="I20" s="108"/>
      <c r="J20" s="108"/>
      <c r="K20" s="108"/>
      <c r="L20" s="108"/>
      <c r="M20" s="89"/>
      <c r="N20" s="108"/>
      <c r="O20" s="108"/>
      <c r="P20" s="108"/>
      <c r="Q20" s="108"/>
      <c r="R20" s="89"/>
      <c r="S20" s="108"/>
      <c r="T20" s="108"/>
      <c r="U20" s="88"/>
      <c r="V20" s="88"/>
      <c r="W20" s="89"/>
      <c r="X20" s="88"/>
      <c r="Y20" s="88"/>
      <c r="Z20" s="88"/>
      <c r="AA20" s="88"/>
      <c r="AB20" s="89"/>
      <c r="AG20" s="88"/>
    </row>
    <row r="21" spans="1:33" ht="25.5" x14ac:dyDescent="0.2">
      <c r="A21" s="181" t="s">
        <v>627</v>
      </c>
      <c r="B21" s="118" t="s">
        <v>711</v>
      </c>
      <c r="C21" s="1899" t="s">
        <v>712</v>
      </c>
      <c r="D21" s="382"/>
      <c r="E21" s="381">
        <v>3500</v>
      </c>
      <c r="F21" s="1293">
        <v>0</v>
      </c>
      <c r="G21" s="381">
        <f>SUM(E21:F21)</f>
        <v>3500</v>
      </c>
      <c r="H21" s="1346"/>
      <c r="I21" s="108"/>
      <c r="J21" s="108"/>
      <c r="K21" s="108"/>
      <c r="L21" s="108"/>
      <c r="M21" s="108"/>
      <c r="N21" s="108"/>
      <c r="O21" s="108"/>
      <c r="P21" s="108"/>
      <c r="Q21" s="108"/>
      <c r="R21" s="89"/>
      <c r="S21" s="108"/>
      <c r="T21" s="108"/>
      <c r="U21" s="88"/>
      <c r="V21" s="88"/>
      <c r="W21" s="89"/>
      <c r="X21" s="88"/>
      <c r="Y21" s="88"/>
      <c r="Z21" s="88"/>
      <c r="AA21" s="88"/>
      <c r="AB21" s="89"/>
      <c r="AG21" s="88"/>
    </row>
    <row r="22" spans="1:33" ht="15.6" customHeight="1" x14ac:dyDescent="0.2">
      <c r="A22" s="1325" t="s">
        <v>60</v>
      </c>
      <c r="B22" s="90">
        <v>67</v>
      </c>
      <c r="C22" s="335" t="s">
        <v>280</v>
      </c>
      <c r="D22" s="382"/>
      <c r="E22" s="383">
        <f>E21</f>
        <v>3500</v>
      </c>
      <c r="F22" s="1290">
        <f t="shared" ref="F22:G22" si="0">F21</f>
        <v>0</v>
      </c>
      <c r="G22" s="383">
        <f t="shared" si="0"/>
        <v>3500</v>
      </c>
      <c r="H22" s="1275"/>
      <c r="I22" s="108"/>
      <c r="J22" s="108"/>
      <c r="K22" s="108"/>
      <c r="L22" s="108"/>
      <c r="M22" s="89"/>
      <c r="N22" s="108"/>
      <c r="O22" s="108"/>
      <c r="P22" s="108"/>
      <c r="Q22" s="108"/>
      <c r="R22" s="89"/>
      <c r="S22" s="108"/>
      <c r="T22" s="108"/>
      <c r="U22" s="88"/>
      <c r="V22" s="88"/>
      <c r="W22" s="89"/>
      <c r="X22" s="88"/>
      <c r="Y22" s="88"/>
      <c r="Z22" s="88"/>
      <c r="AA22" s="88"/>
      <c r="AB22" s="89"/>
      <c r="AG22" s="88"/>
    </row>
    <row r="23" spans="1:33" ht="40.15" customHeight="1" x14ac:dyDescent="0.2">
      <c r="A23" s="181" t="s">
        <v>627</v>
      </c>
      <c r="B23" s="90">
        <v>84</v>
      </c>
      <c r="C23" s="335" t="s">
        <v>713</v>
      </c>
      <c r="D23" s="382"/>
      <c r="E23" s="380"/>
      <c r="F23" s="1291"/>
      <c r="G23" s="380"/>
      <c r="H23" s="1275"/>
      <c r="I23" s="108"/>
      <c r="J23" s="108"/>
      <c r="K23" s="108"/>
      <c r="L23" s="108"/>
      <c r="M23" s="89"/>
      <c r="N23" s="108"/>
      <c r="O23" s="108"/>
      <c r="P23" s="108"/>
      <c r="Q23" s="108"/>
      <c r="R23" s="89"/>
      <c r="S23" s="108"/>
      <c r="T23" s="108"/>
      <c r="U23" s="88"/>
      <c r="V23" s="88"/>
      <c r="W23" s="89"/>
      <c r="X23" s="88"/>
      <c r="Y23" s="88"/>
      <c r="Z23" s="88"/>
      <c r="AA23" s="88"/>
      <c r="AB23" s="89"/>
      <c r="AG23" s="88"/>
    </row>
    <row r="24" spans="1:33" ht="14.45" customHeight="1" x14ac:dyDescent="0.2">
      <c r="A24" s="1325"/>
      <c r="B24" s="508" t="s">
        <v>714</v>
      </c>
      <c r="C24" s="335" t="s">
        <v>715</v>
      </c>
      <c r="D24" s="382"/>
      <c r="E24" s="380">
        <v>2014</v>
      </c>
      <c r="F24" s="1291">
        <v>0</v>
      </c>
      <c r="G24" s="380">
        <f>SUM(E24:F24)</f>
        <v>2014</v>
      </c>
      <c r="H24" s="1275"/>
      <c r="I24" s="108"/>
      <c r="J24" s="108"/>
      <c r="K24" s="108"/>
      <c r="L24" s="108"/>
      <c r="M24" s="108"/>
      <c r="N24" s="108"/>
      <c r="O24" s="108"/>
      <c r="P24" s="108"/>
      <c r="Q24" s="108"/>
      <c r="R24" s="89"/>
      <c r="S24" s="108"/>
      <c r="T24" s="108"/>
      <c r="U24" s="88"/>
      <c r="V24" s="88"/>
      <c r="W24" s="89"/>
      <c r="X24" s="88"/>
      <c r="Y24" s="88"/>
      <c r="Z24" s="88"/>
      <c r="AA24" s="88"/>
      <c r="AB24" s="89"/>
      <c r="AG24" s="88"/>
    </row>
    <row r="25" spans="1:33" ht="41.45" customHeight="1" x14ac:dyDescent="0.2">
      <c r="A25" s="1325" t="s">
        <v>60</v>
      </c>
      <c r="B25" s="90">
        <v>84</v>
      </c>
      <c r="C25" s="335" t="s">
        <v>713</v>
      </c>
      <c r="D25" s="382"/>
      <c r="E25" s="383">
        <f>E24</f>
        <v>2014</v>
      </c>
      <c r="F25" s="1290">
        <f t="shared" ref="F25:G25" si="1">F24</f>
        <v>0</v>
      </c>
      <c r="G25" s="383">
        <f t="shared" si="1"/>
        <v>2014</v>
      </c>
      <c r="H25" s="1275"/>
      <c r="I25" s="108"/>
      <c r="J25" s="108"/>
      <c r="K25" s="108"/>
      <c r="L25" s="108"/>
      <c r="M25" s="89"/>
      <c r="N25" s="108"/>
      <c r="O25" s="108"/>
      <c r="P25" s="108"/>
      <c r="Q25" s="108"/>
      <c r="R25" s="89"/>
      <c r="S25" s="108"/>
      <c r="T25" s="108"/>
      <c r="U25" s="88"/>
      <c r="V25" s="88"/>
      <c r="W25" s="89"/>
      <c r="X25" s="88"/>
      <c r="Y25" s="88"/>
      <c r="Z25" s="88"/>
      <c r="AA25" s="88"/>
      <c r="AB25" s="89"/>
      <c r="AG25" s="88"/>
    </row>
    <row r="26" spans="1:33" ht="41.45" customHeight="1" x14ac:dyDescent="0.2">
      <c r="A26" s="1325" t="s">
        <v>60</v>
      </c>
      <c r="B26" s="90">
        <v>25</v>
      </c>
      <c r="C26" s="335" t="s">
        <v>569</v>
      </c>
      <c r="D26" s="382"/>
      <c r="E26" s="386">
        <f>E22+E25</f>
        <v>5514</v>
      </c>
      <c r="F26" s="1292">
        <f t="shared" ref="F26:G26" si="2">F22+F25</f>
        <v>0</v>
      </c>
      <c r="G26" s="386">
        <f t="shared" si="2"/>
        <v>5514</v>
      </c>
      <c r="H26" s="1275"/>
      <c r="I26" s="108"/>
      <c r="J26" s="108"/>
      <c r="K26" s="108"/>
      <c r="L26" s="108"/>
      <c r="M26" s="89"/>
      <c r="N26" s="108"/>
      <c r="O26" s="108"/>
      <c r="P26" s="108"/>
      <c r="Q26" s="108"/>
      <c r="R26" s="89"/>
      <c r="S26" s="108"/>
      <c r="T26" s="108"/>
      <c r="U26" s="88"/>
      <c r="V26" s="88"/>
      <c r="W26" s="89"/>
      <c r="X26" s="88"/>
      <c r="Y26" s="88"/>
      <c r="Z26" s="88"/>
      <c r="AA26" s="88"/>
      <c r="AB26" s="89"/>
      <c r="AG26" s="88"/>
    </row>
    <row r="27" spans="1:33" ht="14.65" customHeight="1" x14ac:dyDescent="0.2">
      <c r="A27" s="203" t="s">
        <v>60</v>
      </c>
      <c r="B27" s="1710">
        <v>1.107</v>
      </c>
      <c r="C27" s="105" t="s">
        <v>278</v>
      </c>
      <c r="D27" s="386"/>
      <c r="E27" s="383">
        <f>E26</f>
        <v>5514</v>
      </c>
      <c r="F27" s="1290">
        <f t="shared" ref="F27:G27" si="3">F26</f>
        <v>0</v>
      </c>
      <c r="G27" s="383">
        <f t="shared" si="3"/>
        <v>5514</v>
      </c>
      <c r="H27" s="1275"/>
      <c r="I27" s="108"/>
      <c r="J27" s="108"/>
      <c r="K27" s="108"/>
      <c r="L27" s="108"/>
      <c r="M27" s="89"/>
      <c r="N27" s="108"/>
      <c r="O27" s="108"/>
      <c r="P27" s="108"/>
      <c r="Q27" s="108"/>
      <c r="R27" s="89"/>
      <c r="S27" s="108"/>
      <c r="T27" s="108"/>
      <c r="U27" s="88"/>
      <c r="V27" s="88"/>
      <c r="W27" s="89"/>
      <c r="X27" s="88"/>
      <c r="Y27" s="88"/>
      <c r="Z27" s="88"/>
      <c r="AA27" s="88"/>
      <c r="AB27" s="89"/>
      <c r="AG27" s="88"/>
    </row>
    <row r="28" spans="1:33" x14ac:dyDescent="0.2">
      <c r="A28" s="1325"/>
      <c r="B28" s="97"/>
      <c r="C28" s="98"/>
      <c r="D28" s="176"/>
      <c r="E28" s="95"/>
      <c r="F28" s="1334"/>
      <c r="G28" s="324"/>
      <c r="H28" s="1343"/>
      <c r="I28" s="108"/>
      <c r="J28" s="108"/>
      <c r="K28" s="108"/>
      <c r="L28" s="108"/>
      <c r="M28" s="89"/>
      <c r="N28" s="108"/>
      <c r="O28" s="108"/>
      <c r="P28" s="108"/>
      <c r="Q28" s="108"/>
      <c r="R28" s="89"/>
      <c r="S28" s="108"/>
      <c r="T28" s="108"/>
      <c r="U28" s="88"/>
      <c r="V28" s="88"/>
      <c r="W28" s="89"/>
      <c r="X28" s="88"/>
      <c r="Y28" s="88"/>
      <c r="Z28" s="88"/>
      <c r="AA28" s="88"/>
      <c r="AB28" s="89"/>
      <c r="AG28" s="88"/>
    </row>
    <row r="29" spans="1:33" ht="13.9" customHeight="1" x14ac:dyDescent="0.2">
      <c r="A29" s="1325"/>
      <c r="B29" s="329">
        <v>1.8</v>
      </c>
      <c r="C29" s="98" t="s">
        <v>21</v>
      </c>
      <c r="D29" s="527"/>
      <c r="E29" s="131"/>
      <c r="F29" s="1329"/>
      <c r="G29" s="328"/>
      <c r="H29" s="1345"/>
      <c r="I29" s="108"/>
      <c r="J29" s="108"/>
      <c r="K29" s="108"/>
      <c r="L29" s="108"/>
      <c r="M29" s="89"/>
      <c r="N29" s="108"/>
      <c r="O29" s="108"/>
      <c r="P29" s="108"/>
      <c r="Q29" s="108"/>
      <c r="R29" s="89"/>
      <c r="S29" s="108"/>
      <c r="T29" s="108"/>
      <c r="U29" s="88"/>
      <c r="V29" s="88"/>
      <c r="W29" s="89"/>
      <c r="X29" s="88"/>
      <c r="Y29" s="88"/>
      <c r="Z29" s="88"/>
      <c r="AA29" s="88"/>
      <c r="AB29" s="89"/>
      <c r="AG29" s="88"/>
    </row>
    <row r="30" spans="1:33" ht="15" customHeight="1" x14ac:dyDescent="0.2">
      <c r="A30" s="1325"/>
      <c r="B30" s="90">
        <v>71</v>
      </c>
      <c r="C30" s="335" t="s">
        <v>282</v>
      </c>
      <c r="D30" s="391"/>
      <c r="E30" s="95"/>
      <c r="F30" s="1334"/>
      <c r="G30" s="324"/>
      <c r="H30" s="1343"/>
      <c r="I30" s="108"/>
      <c r="J30" s="108"/>
      <c r="K30" s="108"/>
      <c r="L30" s="108"/>
      <c r="M30" s="89"/>
      <c r="N30" s="108"/>
      <c r="O30" s="108"/>
      <c r="P30" s="108"/>
      <c r="Q30" s="108"/>
      <c r="R30" s="89"/>
      <c r="S30" s="108"/>
      <c r="T30" s="108"/>
      <c r="U30" s="88"/>
      <c r="V30" s="88"/>
      <c r="W30" s="89"/>
      <c r="X30" s="88"/>
      <c r="Y30" s="88"/>
      <c r="Z30" s="88"/>
      <c r="AA30" s="88"/>
      <c r="AB30" s="89"/>
      <c r="AG30" s="88"/>
    </row>
    <row r="31" spans="1:33" ht="27.6" customHeight="1" x14ac:dyDescent="0.2">
      <c r="A31" s="1325"/>
      <c r="B31" s="90" t="s">
        <v>283</v>
      </c>
      <c r="C31" s="335" t="s">
        <v>284</v>
      </c>
      <c r="D31" s="382"/>
      <c r="E31" s="380">
        <v>10000</v>
      </c>
      <c r="F31" s="1291">
        <v>0</v>
      </c>
      <c r="G31" s="380">
        <f>SUM(E31:F31)</f>
        <v>10000</v>
      </c>
      <c r="H31" s="1257"/>
      <c r="I31" s="108"/>
      <c r="J31" s="108"/>
      <c r="K31" s="108"/>
      <c r="L31" s="108"/>
      <c r="M31" s="89"/>
      <c r="S31" s="108" t="s">
        <v>116</v>
      </c>
      <c r="T31" s="108" t="s">
        <v>119</v>
      </c>
      <c r="U31" s="88" t="s">
        <v>117</v>
      </c>
      <c r="V31" s="88">
        <v>100</v>
      </c>
      <c r="W31" s="89" t="s">
        <v>233</v>
      </c>
      <c r="X31" s="88"/>
      <c r="Y31" s="88"/>
      <c r="Z31" s="88"/>
      <c r="AA31" s="88"/>
      <c r="AB31" s="89"/>
      <c r="AG31" s="88"/>
    </row>
    <row r="32" spans="1:33" ht="16.149999999999999" customHeight="1" x14ac:dyDescent="0.2">
      <c r="A32" s="1325" t="s">
        <v>60</v>
      </c>
      <c r="B32" s="90">
        <v>71</v>
      </c>
      <c r="C32" s="335" t="s">
        <v>282</v>
      </c>
      <c r="D32" s="382"/>
      <c r="E32" s="383">
        <f>SUM(E31:E31)</f>
        <v>10000</v>
      </c>
      <c r="F32" s="1290">
        <f>SUM(F31:F31)</f>
        <v>0</v>
      </c>
      <c r="G32" s="383">
        <f>SUM(G31:G31)</f>
        <v>10000</v>
      </c>
      <c r="H32" s="1257"/>
      <c r="I32" s="108"/>
      <c r="J32" s="108"/>
      <c r="K32" s="108"/>
      <c r="L32" s="108"/>
      <c r="M32" s="89"/>
      <c r="N32" s="108"/>
      <c r="O32" s="108"/>
      <c r="P32" s="108"/>
      <c r="Q32" s="108"/>
      <c r="R32" s="89"/>
      <c r="S32" s="108"/>
      <c r="T32" s="108"/>
      <c r="U32" s="88"/>
      <c r="V32" s="88"/>
      <c r="W32" s="89"/>
      <c r="X32" s="88"/>
      <c r="Y32" s="88"/>
      <c r="Z32" s="88"/>
      <c r="AA32" s="88"/>
      <c r="AB32" s="89"/>
      <c r="AG32" s="88"/>
    </row>
    <row r="33" spans="1:33" ht="15" customHeight="1" x14ac:dyDescent="0.2">
      <c r="A33" s="1325"/>
      <c r="B33" s="90"/>
      <c r="C33" s="335"/>
      <c r="D33" s="382"/>
      <c r="E33" s="380"/>
      <c r="F33" s="1291"/>
      <c r="G33" s="382"/>
      <c r="H33" s="1257"/>
      <c r="I33" s="108"/>
      <c r="J33" s="108"/>
      <c r="K33" s="108"/>
      <c r="L33" s="108"/>
      <c r="M33" s="89"/>
      <c r="N33" s="108"/>
      <c r="O33" s="108"/>
      <c r="P33" s="108"/>
      <c r="Q33" s="108"/>
      <c r="R33" s="89"/>
      <c r="S33" s="108"/>
      <c r="T33" s="108"/>
      <c r="U33" s="88"/>
      <c r="V33" s="88"/>
      <c r="W33" s="89"/>
      <c r="X33" s="88"/>
      <c r="Y33" s="88"/>
      <c r="Z33" s="88"/>
      <c r="AA33" s="88"/>
      <c r="AB33" s="89"/>
      <c r="AG33" s="88"/>
    </row>
    <row r="34" spans="1:33" ht="15" customHeight="1" x14ac:dyDescent="0.2">
      <c r="A34" s="1325"/>
      <c r="B34" s="90">
        <v>84</v>
      </c>
      <c r="C34" s="335" t="s">
        <v>285</v>
      </c>
      <c r="D34" s="391"/>
      <c r="E34" s="95"/>
      <c r="F34" s="1334"/>
      <c r="G34" s="324"/>
      <c r="H34" s="1343"/>
      <c r="I34" s="108"/>
      <c r="J34" s="108"/>
      <c r="K34" s="108"/>
      <c r="L34" s="108"/>
      <c r="M34" s="89"/>
      <c r="N34" s="108"/>
      <c r="O34" s="108"/>
      <c r="P34" s="108"/>
      <c r="Q34" s="108"/>
      <c r="R34" s="89"/>
      <c r="S34" s="108"/>
      <c r="T34" s="108"/>
      <c r="U34" s="88"/>
      <c r="V34" s="88"/>
      <c r="W34" s="89"/>
      <c r="X34" s="88"/>
      <c r="Y34" s="88"/>
      <c r="Z34" s="88"/>
      <c r="AA34" s="88"/>
      <c r="AB34" s="89"/>
      <c r="AG34" s="88"/>
    </row>
    <row r="35" spans="1:33" ht="13.15" customHeight="1" x14ac:dyDescent="0.2">
      <c r="A35" s="1325"/>
      <c r="B35" s="90" t="s">
        <v>286</v>
      </c>
      <c r="C35" s="335" t="s">
        <v>108</v>
      </c>
      <c r="D35" s="382"/>
      <c r="E35" s="386">
        <v>40000</v>
      </c>
      <c r="F35" s="1292">
        <v>0</v>
      </c>
      <c r="G35" s="386">
        <f>SUM(E35:F35)</f>
        <v>40000</v>
      </c>
      <c r="H35" s="1257"/>
      <c r="I35" s="108"/>
      <c r="J35" s="108"/>
      <c r="K35" s="108"/>
      <c r="L35" s="108"/>
      <c r="M35" s="89"/>
      <c r="P35" s="88"/>
      <c r="S35" s="108" t="s">
        <v>116</v>
      </c>
      <c r="T35" s="108" t="s">
        <v>119</v>
      </c>
      <c r="U35" s="88" t="s">
        <v>69</v>
      </c>
      <c r="V35" s="88">
        <v>100</v>
      </c>
      <c r="W35" s="89" t="s">
        <v>287</v>
      </c>
      <c r="X35" s="88"/>
      <c r="Y35" s="88"/>
      <c r="Z35" s="88"/>
      <c r="AA35" s="88"/>
      <c r="AB35" s="89"/>
      <c r="AG35" s="88"/>
    </row>
    <row r="36" spans="1:33" ht="14.65" customHeight="1" x14ac:dyDescent="0.2">
      <c r="A36" s="1325" t="s">
        <v>60</v>
      </c>
      <c r="B36" s="329">
        <v>1.8</v>
      </c>
      <c r="C36" s="98" t="s">
        <v>21</v>
      </c>
      <c r="D36" s="382"/>
      <c r="E36" s="386">
        <f>E35+E32</f>
        <v>50000</v>
      </c>
      <c r="F36" s="1292">
        <f t="shared" ref="F36:G36" si="4">F35+F32</f>
        <v>0</v>
      </c>
      <c r="G36" s="386">
        <f t="shared" si="4"/>
        <v>50000</v>
      </c>
      <c r="H36" s="1275"/>
      <c r="I36" s="108"/>
      <c r="J36" s="108"/>
      <c r="K36" s="108"/>
      <c r="L36" s="108"/>
      <c r="M36" s="89"/>
      <c r="N36" s="108"/>
      <c r="O36" s="108"/>
      <c r="P36" s="108"/>
      <c r="Q36" s="108"/>
      <c r="R36" s="89"/>
      <c r="S36" s="108"/>
      <c r="T36" s="108"/>
      <c r="U36" s="88"/>
      <c r="V36" s="88"/>
      <c r="W36" s="89"/>
      <c r="X36" s="88"/>
      <c r="Y36" s="88"/>
      <c r="Z36" s="88"/>
      <c r="AA36" s="88"/>
      <c r="AB36" s="89"/>
      <c r="AG36" s="88"/>
    </row>
    <row r="37" spans="1:33" ht="14.65" customHeight="1" x14ac:dyDescent="0.2">
      <c r="A37" s="1325" t="s">
        <v>60</v>
      </c>
      <c r="B37" s="118">
        <v>1</v>
      </c>
      <c r="C37" s="335" t="s">
        <v>24</v>
      </c>
      <c r="D37" s="380"/>
      <c r="E37" s="383">
        <f>E36+E27</f>
        <v>55514</v>
      </c>
      <c r="F37" s="1290">
        <f>F36+F27</f>
        <v>0</v>
      </c>
      <c r="G37" s="383">
        <f>G36+G27</f>
        <v>55514</v>
      </c>
      <c r="H37" s="1275"/>
      <c r="I37" s="108"/>
      <c r="J37" s="108"/>
      <c r="K37" s="108"/>
      <c r="L37" s="108"/>
      <c r="M37" s="89"/>
      <c r="N37" s="108"/>
      <c r="O37" s="108"/>
      <c r="P37" s="108"/>
      <c r="Q37" s="108"/>
      <c r="R37" s="89"/>
      <c r="S37" s="108"/>
      <c r="T37" s="108"/>
      <c r="U37" s="88"/>
      <c r="V37" s="88"/>
      <c r="W37" s="89"/>
      <c r="X37" s="88"/>
      <c r="Y37" s="88"/>
      <c r="Z37" s="88"/>
      <c r="AA37" s="88"/>
      <c r="AB37" s="89"/>
      <c r="AG37" s="88"/>
    </row>
    <row r="38" spans="1:33" ht="14.65" customHeight="1" x14ac:dyDescent="0.2">
      <c r="A38" s="1325"/>
      <c r="B38" s="118"/>
      <c r="C38" s="335"/>
      <c r="D38" s="176"/>
      <c r="E38" s="95"/>
      <c r="F38" s="1334"/>
      <c r="G38" s="324"/>
      <c r="H38" s="1343"/>
      <c r="I38" s="108"/>
      <c r="J38" s="108"/>
      <c r="K38" s="108"/>
      <c r="L38" s="108"/>
      <c r="M38" s="89"/>
      <c r="N38" s="108"/>
      <c r="O38" s="108"/>
      <c r="P38" s="108"/>
      <c r="Q38" s="108"/>
      <c r="R38" s="89"/>
      <c r="S38" s="108"/>
      <c r="T38" s="108"/>
      <c r="U38" s="88"/>
      <c r="V38" s="88"/>
      <c r="W38" s="89"/>
      <c r="X38" s="88"/>
      <c r="Y38" s="88"/>
      <c r="Z38" s="88"/>
      <c r="AA38" s="88"/>
      <c r="AB38" s="89"/>
      <c r="AG38" s="88"/>
    </row>
    <row r="39" spans="1:33" ht="14.65" customHeight="1" x14ac:dyDescent="0.2">
      <c r="A39" s="1325"/>
      <c r="B39" s="118">
        <v>2</v>
      </c>
      <c r="C39" s="335" t="s">
        <v>25</v>
      </c>
      <c r="D39" s="527"/>
      <c r="E39" s="101"/>
      <c r="F39" s="1335"/>
      <c r="G39" s="202"/>
      <c r="H39" s="1344"/>
      <c r="I39" s="108"/>
      <c r="J39" s="108"/>
      <c r="K39" s="108"/>
      <c r="L39" s="108"/>
      <c r="M39" s="89"/>
      <c r="N39" s="108"/>
      <c r="O39" s="108"/>
      <c r="P39" s="108"/>
      <c r="Q39" s="108"/>
      <c r="R39" s="89"/>
      <c r="S39" s="108"/>
      <c r="T39" s="108"/>
      <c r="U39" s="88"/>
      <c r="V39" s="88"/>
      <c r="W39" s="89"/>
      <c r="X39" s="88"/>
      <c r="Y39" s="88"/>
      <c r="Z39" s="88"/>
      <c r="AA39" s="88"/>
      <c r="AB39" s="89"/>
      <c r="AG39" s="88"/>
    </row>
    <row r="40" spans="1:33" ht="14.65" customHeight="1" x14ac:dyDescent="0.2">
      <c r="A40" s="1325"/>
      <c r="B40" s="127">
        <v>2.109</v>
      </c>
      <c r="C40" s="98" t="s">
        <v>234</v>
      </c>
      <c r="D40" s="1653"/>
      <c r="E40" s="101"/>
      <c r="F40" s="1335"/>
      <c r="G40" s="202"/>
      <c r="H40" s="1344"/>
      <c r="I40" s="108"/>
      <c r="J40" s="108"/>
      <c r="K40" s="108"/>
      <c r="L40" s="108"/>
      <c r="M40" s="89"/>
      <c r="N40" s="108"/>
      <c r="O40" s="108"/>
      <c r="P40" s="108"/>
      <c r="Q40" s="108"/>
      <c r="R40" s="89"/>
      <c r="S40" s="108"/>
      <c r="T40" s="108"/>
      <c r="U40" s="88"/>
      <c r="V40" s="88"/>
      <c r="W40" s="89"/>
      <c r="X40" s="88"/>
      <c r="Y40" s="88"/>
      <c r="Z40" s="88"/>
      <c r="AA40" s="88"/>
      <c r="AB40" s="89"/>
      <c r="AG40" s="88"/>
    </row>
    <row r="41" spans="1:33" x14ac:dyDescent="0.2">
      <c r="A41" s="1325"/>
      <c r="B41" s="90">
        <v>66</v>
      </c>
      <c r="C41" s="335" t="s">
        <v>288</v>
      </c>
      <c r="D41" s="384"/>
      <c r="E41" s="380"/>
      <c r="F41" s="1291"/>
      <c r="G41" s="396"/>
      <c r="H41" s="1347"/>
      <c r="I41" s="108"/>
      <c r="J41" s="108"/>
      <c r="K41" s="108"/>
      <c r="L41" s="108"/>
      <c r="M41" s="89"/>
      <c r="N41" s="108"/>
      <c r="O41" s="108"/>
      <c r="P41" s="108"/>
      <c r="Q41" s="108"/>
      <c r="R41" s="89"/>
      <c r="S41" s="108"/>
      <c r="T41" s="108"/>
      <c r="U41" s="88"/>
      <c r="V41" s="88"/>
      <c r="W41" s="89"/>
      <c r="X41" s="88"/>
      <c r="Y41" s="88"/>
      <c r="Z41" s="88"/>
      <c r="AA41" s="88"/>
      <c r="AB41" s="89"/>
      <c r="AG41" s="88"/>
    </row>
    <row r="42" spans="1:33" ht="14.65" customHeight="1" x14ac:dyDescent="0.2">
      <c r="A42" s="1325"/>
      <c r="B42" s="90" t="s">
        <v>289</v>
      </c>
      <c r="C42" s="335" t="s">
        <v>768</v>
      </c>
      <c r="D42" s="382"/>
      <c r="E42" s="386">
        <v>40000</v>
      </c>
      <c r="F42" s="1292">
        <v>0</v>
      </c>
      <c r="G42" s="386">
        <f>SUM(E42:F42)</f>
        <v>40000</v>
      </c>
      <c r="H42" s="1257"/>
      <c r="I42" s="128"/>
      <c r="J42" s="128"/>
      <c r="K42" s="224"/>
      <c r="L42" s="108"/>
      <c r="M42" s="89"/>
      <c r="P42" s="88"/>
      <c r="S42" s="108" t="s">
        <v>116</v>
      </c>
      <c r="T42" s="108" t="s">
        <v>119</v>
      </c>
      <c r="U42" s="88" t="s">
        <v>69</v>
      </c>
      <c r="V42" s="88">
        <v>100</v>
      </c>
      <c r="W42" s="89" t="s">
        <v>287</v>
      </c>
      <c r="X42" s="88"/>
      <c r="Y42" s="88"/>
      <c r="Z42" s="88"/>
      <c r="AA42" s="88"/>
      <c r="AB42" s="89"/>
      <c r="AG42" s="88"/>
    </row>
    <row r="43" spans="1:33" x14ac:dyDescent="0.2">
      <c r="A43" s="1325" t="s">
        <v>60</v>
      </c>
      <c r="B43" s="90">
        <v>66</v>
      </c>
      <c r="C43" s="335" t="s">
        <v>769</v>
      </c>
      <c r="D43" s="382"/>
      <c r="E43" s="383">
        <f t="shared" ref="E43" si="5">E42</f>
        <v>40000</v>
      </c>
      <c r="F43" s="1290">
        <f t="shared" ref="F43:G43" si="6">F42</f>
        <v>0</v>
      </c>
      <c r="G43" s="383">
        <f t="shared" si="6"/>
        <v>40000</v>
      </c>
      <c r="H43" s="1257"/>
      <c r="I43" s="108"/>
      <c r="J43" s="108"/>
      <c r="K43" s="108"/>
      <c r="L43" s="108"/>
      <c r="M43" s="89"/>
      <c r="N43" s="108"/>
      <c r="O43" s="108"/>
      <c r="P43" s="108"/>
      <c r="Q43" s="108"/>
      <c r="R43" s="89"/>
      <c r="S43" s="108"/>
      <c r="T43" s="108"/>
      <c r="U43" s="88"/>
      <c r="V43" s="88"/>
      <c r="W43" s="89"/>
      <c r="X43" s="88"/>
      <c r="Y43" s="88"/>
      <c r="Z43" s="88"/>
      <c r="AA43" s="88"/>
      <c r="AB43" s="89"/>
      <c r="AG43" s="88"/>
    </row>
    <row r="44" spans="1:33" ht="14.65" customHeight="1" x14ac:dyDescent="0.2">
      <c r="A44" s="1325" t="s">
        <v>60</v>
      </c>
      <c r="B44" s="127">
        <v>2.109</v>
      </c>
      <c r="C44" s="98" t="s">
        <v>234</v>
      </c>
      <c r="D44" s="382"/>
      <c r="E44" s="383">
        <f>E43</f>
        <v>40000</v>
      </c>
      <c r="F44" s="1290">
        <f t="shared" ref="F44:G45" si="7">F43</f>
        <v>0</v>
      </c>
      <c r="G44" s="383">
        <f t="shared" si="7"/>
        <v>40000</v>
      </c>
      <c r="H44" s="1275"/>
      <c r="I44" s="108"/>
      <c r="J44" s="108"/>
      <c r="K44" s="108"/>
      <c r="L44" s="108"/>
      <c r="M44" s="89"/>
      <c r="N44" s="108"/>
      <c r="O44" s="108"/>
      <c r="P44" s="108"/>
      <c r="Q44" s="108"/>
      <c r="R44" s="89"/>
      <c r="S44" s="108"/>
      <c r="T44" s="108"/>
      <c r="U44" s="88"/>
      <c r="V44" s="88"/>
      <c r="W44" s="89"/>
      <c r="X44" s="88"/>
      <c r="Y44" s="88"/>
      <c r="Z44" s="88"/>
      <c r="AA44" s="88"/>
      <c r="AB44" s="89"/>
      <c r="AG44" s="88"/>
    </row>
    <row r="45" spans="1:33" x14ac:dyDescent="0.2">
      <c r="A45" s="1325" t="s">
        <v>60</v>
      </c>
      <c r="B45" s="118">
        <v>2</v>
      </c>
      <c r="C45" s="335" t="s">
        <v>25</v>
      </c>
      <c r="D45" s="95"/>
      <c r="E45" s="386">
        <f>E44</f>
        <v>40000</v>
      </c>
      <c r="F45" s="1292">
        <f t="shared" si="7"/>
        <v>0</v>
      </c>
      <c r="G45" s="386">
        <f t="shared" si="7"/>
        <v>40000</v>
      </c>
      <c r="H45" s="1275"/>
      <c r="I45" s="108"/>
      <c r="J45" s="108"/>
      <c r="K45" s="108"/>
      <c r="L45" s="108"/>
      <c r="M45" s="89"/>
      <c r="N45" s="108"/>
      <c r="O45" s="108"/>
      <c r="P45" s="108"/>
      <c r="Q45" s="108"/>
      <c r="R45" s="89"/>
      <c r="S45" s="108"/>
      <c r="T45" s="108"/>
      <c r="U45" s="88"/>
      <c r="V45" s="88"/>
      <c r="W45" s="89"/>
      <c r="X45" s="88"/>
      <c r="Y45" s="88"/>
      <c r="Z45" s="88"/>
      <c r="AA45" s="88"/>
      <c r="AB45" s="89"/>
      <c r="AG45" s="88"/>
    </row>
    <row r="46" spans="1:33" ht="11.1" customHeight="1" x14ac:dyDescent="0.2">
      <c r="A46" s="1325"/>
      <c r="B46" s="118"/>
      <c r="C46" s="335"/>
      <c r="D46" s="176"/>
      <c r="E46" s="95"/>
      <c r="F46" s="1334"/>
      <c r="G46" s="324"/>
      <c r="H46" s="1343"/>
      <c r="I46" s="108"/>
      <c r="J46" s="108"/>
      <c r="K46" s="108"/>
      <c r="L46" s="108"/>
      <c r="M46" s="89"/>
      <c r="N46" s="108"/>
      <c r="O46" s="108"/>
      <c r="P46" s="108"/>
      <c r="Q46" s="108"/>
      <c r="R46" s="89"/>
      <c r="S46" s="108"/>
      <c r="T46" s="108"/>
      <c r="U46" s="88"/>
      <c r="V46" s="88"/>
      <c r="W46" s="89"/>
      <c r="X46" s="88"/>
      <c r="Y46" s="88"/>
      <c r="Z46" s="88"/>
      <c r="AA46" s="88"/>
      <c r="AB46" s="89"/>
      <c r="AG46" s="88"/>
    </row>
    <row r="47" spans="1:33" x14ac:dyDescent="0.2">
      <c r="A47" s="1325"/>
      <c r="B47" s="118">
        <v>3</v>
      </c>
      <c r="C47" s="335" t="s">
        <v>290</v>
      </c>
      <c r="D47" s="527"/>
      <c r="E47" s="131"/>
      <c r="F47" s="1329"/>
      <c r="G47" s="328"/>
      <c r="H47" s="1345"/>
      <c r="I47" s="108"/>
      <c r="J47" s="108"/>
      <c r="K47" s="108"/>
      <c r="L47" s="108"/>
      <c r="M47" s="89"/>
      <c r="N47" s="108"/>
      <c r="O47" s="108"/>
      <c r="P47" s="108"/>
      <c r="Q47" s="108"/>
      <c r="R47" s="89"/>
      <c r="S47" s="108"/>
      <c r="T47" s="108"/>
      <c r="U47" s="88"/>
      <c r="V47" s="88"/>
      <c r="W47" s="89"/>
      <c r="X47" s="88"/>
      <c r="Y47" s="88"/>
      <c r="Z47" s="88"/>
      <c r="AA47" s="88"/>
      <c r="AB47" s="89"/>
      <c r="AG47" s="88"/>
    </row>
    <row r="48" spans="1:33" ht="15" customHeight="1" x14ac:dyDescent="0.2">
      <c r="A48" s="1325"/>
      <c r="B48" s="119">
        <v>3.1030000000000002</v>
      </c>
      <c r="C48" s="98" t="s">
        <v>291</v>
      </c>
      <c r="D48" s="527"/>
      <c r="E48" s="131"/>
      <c r="F48" s="1329"/>
      <c r="G48" s="328"/>
      <c r="H48" s="1345"/>
      <c r="I48" s="108"/>
      <c r="J48" s="108"/>
      <c r="K48" s="108"/>
      <c r="L48" s="108"/>
      <c r="M48" s="89"/>
      <c r="N48" s="108"/>
      <c r="O48" s="108"/>
      <c r="P48" s="108"/>
      <c r="Q48" s="108"/>
      <c r="R48" s="89"/>
      <c r="S48" s="108"/>
      <c r="T48" s="108"/>
      <c r="U48" s="88"/>
      <c r="V48" s="88"/>
      <c r="W48" s="89"/>
      <c r="X48" s="88"/>
      <c r="Y48" s="88"/>
      <c r="Z48" s="88"/>
      <c r="AA48" s="88"/>
      <c r="AB48" s="89"/>
      <c r="AG48" s="88"/>
    </row>
    <row r="49" spans="1:33" ht="26.1" customHeight="1" x14ac:dyDescent="0.2">
      <c r="A49" s="1325"/>
      <c r="B49" s="118">
        <v>28</v>
      </c>
      <c r="C49" s="335" t="s">
        <v>292</v>
      </c>
      <c r="D49" s="527"/>
      <c r="E49" s="131"/>
      <c r="F49" s="1329"/>
      <c r="G49" s="328"/>
      <c r="H49" s="1345"/>
      <c r="I49" s="108"/>
      <c r="J49" s="108"/>
      <c r="K49" s="108"/>
      <c r="L49" s="108"/>
      <c r="M49" s="89"/>
      <c r="N49" s="108"/>
      <c r="O49" s="108"/>
      <c r="P49" s="108"/>
      <c r="Q49" s="108"/>
      <c r="R49" s="89"/>
      <c r="S49" s="108"/>
      <c r="T49" s="108"/>
      <c r="U49" s="88"/>
      <c r="V49" s="88"/>
      <c r="W49" s="89"/>
      <c r="X49" s="88"/>
      <c r="Y49" s="88"/>
      <c r="Z49" s="88"/>
      <c r="AA49" s="88"/>
      <c r="AB49" s="89"/>
      <c r="AG49" s="88"/>
    </row>
    <row r="50" spans="1:33" ht="13.9" customHeight="1" x14ac:dyDescent="0.2">
      <c r="A50" s="1325"/>
      <c r="B50" s="118">
        <v>44</v>
      </c>
      <c r="C50" s="335" t="s">
        <v>67</v>
      </c>
      <c r="D50" s="527"/>
      <c r="E50" s="131"/>
      <c r="F50" s="1329"/>
      <c r="G50" s="328"/>
      <c r="H50" s="1345"/>
      <c r="I50" s="108"/>
      <c r="J50" s="108"/>
      <c r="K50" s="108"/>
      <c r="L50" s="108"/>
      <c r="M50" s="89"/>
      <c r="N50" s="108"/>
      <c r="O50" s="108"/>
      <c r="P50" s="108"/>
      <c r="Q50" s="108"/>
      <c r="R50" s="89"/>
      <c r="S50" s="108"/>
      <c r="T50" s="108"/>
      <c r="U50" s="88"/>
      <c r="V50" s="88"/>
      <c r="W50" s="89"/>
      <c r="X50" s="88"/>
      <c r="Y50" s="88"/>
      <c r="Z50" s="88"/>
      <c r="AA50" s="88"/>
      <c r="AB50" s="89"/>
      <c r="AG50" s="88"/>
    </row>
    <row r="51" spans="1:33" ht="28.5" customHeight="1" x14ac:dyDescent="0.2">
      <c r="A51" s="181" t="s">
        <v>627</v>
      </c>
      <c r="B51" s="121" t="s">
        <v>709</v>
      </c>
      <c r="C51" s="1899" t="s">
        <v>710</v>
      </c>
      <c r="D51" s="525"/>
      <c r="E51" s="131">
        <v>13428</v>
      </c>
      <c r="F51" s="1841">
        <v>0</v>
      </c>
      <c r="G51" s="131">
        <f>SUM(E51:F51)</f>
        <v>13428</v>
      </c>
      <c r="H51" s="1348"/>
      <c r="I51" s="128"/>
      <c r="J51" s="128"/>
      <c r="K51" s="128"/>
      <c r="L51" s="128"/>
      <c r="M51" s="128"/>
      <c r="N51" s="108"/>
      <c r="O51" s="108"/>
      <c r="P51" s="108"/>
      <c r="Q51" s="108"/>
      <c r="R51" s="89"/>
      <c r="S51" s="108"/>
      <c r="T51" s="108"/>
      <c r="U51" s="88"/>
      <c r="V51" s="88"/>
      <c r="W51" s="89"/>
      <c r="X51" s="88"/>
      <c r="Y51" s="88"/>
      <c r="Z51" s="88"/>
      <c r="AA51" s="88"/>
      <c r="AB51" s="89"/>
      <c r="AG51" s="88"/>
    </row>
    <row r="52" spans="1:33" ht="14.45" customHeight="1" x14ac:dyDescent="0.2">
      <c r="A52" s="1325" t="s">
        <v>60</v>
      </c>
      <c r="B52" s="118">
        <v>44</v>
      </c>
      <c r="C52" s="98" t="s">
        <v>67</v>
      </c>
      <c r="D52" s="1653"/>
      <c r="E52" s="249">
        <f>E51</f>
        <v>13428</v>
      </c>
      <c r="F52" s="1843">
        <f>F51</f>
        <v>0</v>
      </c>
      <c r="G52" s="249">
        <f>G51</f>
        <v>13428</v>
      </c>
      <c r="H52" s="1348"/>
      <c r="I52" s="108"/>
      <c r="J52" s="108"/>
      <c r="K52" s="108"/>
      <c r="L52" s="108"/>
      <c r="M52" s="89"/>
      <c r="N52" s="108"/>
      <c r="O52" s="108"/>
      <c r="P52" s="108"/>
      <c r="Q52" s="108"/>
      <c r="R52" s="89"/>
      <c r="S52" s="108"/>
      <c r="T52" s="108"/>
      <c r="U52" s="88"/>
      <c r="V52" s="88"/>
      <c r="W52" s="89"/>
      <c r="X52" s="88"/>
      <c r="Y52" s="88"/>
      <c r="Z52" s="88"/>
      <c r="AA52" s="88"/>
      <c r="AB52" s="89"/>
      <c r="AG52" s="88"/>
    </row>
    <row r="53" spans="1:33" ht="26.1" customHeight="1" x14ac:dyDescent="0.2">
      <c r="A53" s="1325" t="s">
        <v>60</v>
      </c>
      <c r="B53" s="118">
        <v>28</v>
      </c>
      <c r="C53" s="335" t="s">
        <v>292</v>
      </c>
      <c r="D53" s="525"/>
      <c r="E53" s="249">
        <f t="shared" ref="E53:G53" si="8">E52</f>
        <v>13428</v>
      </c>
      <c r="F53" s="1842">
        <f t="shared" si="8"/>
        <v>0</v>
      </c>
      <c r="G53" s="249">
        <f t="shared" si="8"/>
        <v>13428</v>
      </c>
      <c r="H53" s="1348"/>
      <c r="I53" s="108"/>
      <c r="J53" s="108"/>
      <c r="K53" s="108"/>
      <c r="L53" s="108"/>
      <c r="M53" s="89"/>
      <c r="N53" s="108"/>
      <c r="O53" s="108"/>
      <c r="P53" s="108"/>
      <c r="Q53" s="108"/>
      <c r="R53" s="89"/>
      <c r="S53" s="108"/>
      <c r="T53" s="108"/>
      <c r="U53" s="88"/>
      <c r="V53" s="88"/>
      <c r="W53" s="89"/>
      <c r="X53" s="88"/>
      <c r="Y53" s="88"/>
      <c r="Z53" s="88"/>
      <c r="AA53" s="88"/>
      <c r="AB53" s="89"/>
      <c r="AG53" s="88"/>
    </row>
    <row r="54" spans="1:33" ht="14.65" customHeight="1" x14ac:dyDescent="0.2">
      <c r="A54" s="1325" t="s">
        <v>60</v>
      </c>
      <c r="B54" s="119">
        <v>3.1030000000000002</v>
      </c>
      <c r="C54" s="98" t="s">
        <v>295</v>
      </c>
      <c r="D54" s="380"/>
      <c r="E54" s="386">
        <f>E53</f>
        <v>13428</v>
      </c>
      <c r="F54" s="1409">
        <f t="shared" ref="F54:G54" si="9">F53</f>
        <v>0</v>
      </c>
      <c r="G54" s="386">
        <f t="shared" si="9"/>
        <v>13428</v>
      </c>
      <c r="H54" s="1275"/>
      <c r="I54" s="108"/>
      <c r="J54" s="108"/>
      <c r="K54" s="108"/>
      <c r="L54" s="108"/>
      <c r="M54" s="89"/>
      <c r="N54" s="108"/>
      <c r="O54" s="108"/>
      <c r="P54" s="108"/>
      <c r="Q54" s="108"/>
      <c r="R54" s="89"/>
      <c r="S54" s="108"/>
      <c r="T54" s="108"/>
      <c r="U54" s="88"/>
      <c r="V54" s="88"/>
      <c r="W54" s="89"/>
      <c r="X54" s="88"/>
      <c r="Y54" s="88"/>
      <c r="Z54" s="88"/>
      <c r="AA54" s="88"/>
      <c r="AB54" s="89"/>
      <c r="AG54" s="88"/>
    </row>
    <row r="55" spans="1:33" ht="14.65" customHeight="1" x14ac:dyDescent="0.2">
      <c r="A55" s="203" t="s">
        <v>60</v>
      </c>
      <c r="B55" s="1711">
        <v>3</v>
      </c>
      <c r="C55" s="1712" t="s">
        <v>290</v>
      </c>
      <c r="D55" s="386"/>
      <c r="E55" s="386">
        <f t="shared" ref="E55:G55" si="10">E54</f>
        <v>13428</v>
      </c>
      <c r="F55" s="1409">
        <f t="shared" si="10"/>
        <v>0</v>
      </c>
      <c r="G55" s="386">
        <f t="shared" si="10"/>
        <v>13428</v>
      </c>
      <c r="H55" s="1275"/>
      <c r="I55" s="108"/>
      <c r="J55" s="108"/>
      <c r="K55" s="108"/>
      <c r="L55" s="108"/>
      <c r="M55" s="89"/>
      <c r="N55" s="108"/>
      <c r="O55" s="108"/>
      <c r="P55" s="108"/>
      <c r="Q55" s="108"/>
      <c r="R55" s="89"/>
      <c r="S55" s="108"/>
      <c r="T55" s="108"/>
      <c r="U55" s="88"/>
      <c r="V55" s="88"/>
      <c r="W55" s="89"/>
      <c r="X55" s="88"/>
      <c r="Y55" s="88"/>
      <c r="Z55" s="88"/>
      <c r="AA55" s="88"/>
      <c r="AB55" s="89"/>
      <c r="AG55" s="88"/>
    </row>
    <row r="56" spans="1:33" ht="14.65" customHeight="1" x14ac:dyDescent="0.2">
      <c r="A56" s="1325"/>
      <c r="B56" s="118"/>
      <c r="C56" s="335"/>
      <c r="D56" s="176"/>
      <c r="E56" s="95"/>
      <c r="F56" s="1844"/>
      <c r="G56" s="324"/>
      <c r="H56" s="1343"/>
      <c r="I56" s="108"/>
      <c r="J56" s="108"/>
      <c r="K56" s="108"/>
      <c r="L56" s="108"/>
      <c r="M56" s="89"/>
      <c r="N56" s="108"/>
      <c r="O56" s="108"/>
      <c r="P56" s="108"/>
      <c r="Q56" s="108"/>
      <c r="R56" s="89"/>
      <c r="S56" s="108"/>
      <c r="T56" s="108"/>
      <c r="U56" s="88"/>
      <c r="V56" s="88"/>
      <c r="W56" s="89"/>
      <c r="X56" s="88"/>
      <c r="Y56" s="88"/>
      <c r="Z56" s="88"/>
      <c r="AA56" s="88"/>
      <c r="AB56" s="89"/>
      <c r="AG56" s="88"/>
    </row>
    <row r="57" spans="1:33" ht="14.65" customHeight="1" x14ac:dyDescent="0.2">
      <c r="A57" s="1325"/>
      <c r="B57" s="118">
        <v>4</v>
      </c>
      <c r="C57" s="335" t="s">
        <v>296</v>
      </c>
      <c r="D57" s="527"/>
      <c r="E57" s="131"/>
      <c r="F57" s="1845"/>
      <c r="G57" s="328"/>
      <c r="H57" s="1345"/>
      <c r="I57" s="108"/>
      <c r="J57" s="108"/>
      <c r="K57" s="108"/>
      <c r="L57" s="108"/>
      <c r="M57" s="89"/>
      <c r="N57" s="108"/>
      <c r="O57" s="108"/>
      <c r="P57" s="108"/>
      <c r="Q57" s="108"/>
      <c r="R57" s="89"/>
      <c r="S57" s="108"/>
      <c r="T57" s="108"/>
      <c r="U57" s="88"/>
      <c r="V57" s="88"/>
      <c r="W57" s="89"/>
      <c r="X57" s="88"/>
      <c r="Y57" s="88"/>
      <c r="Z57" s="88"/>
      <c r="AA57" s="88"/>
      <c r="AB57" s="89"/>
      <c r="AG57" s="88"/>
    </row>
    <row r="58" spans="1:33" ht="15" customHeight="1" x14ac:dyDescent="0.2">
      <c r="A58" s="1325"/>
      <c r="B58" s="119">
        <v>4.2</v>
      </c>
      <c r="C58" s="98" t="s">
        <v>297</v>
      </c>
      <c r="D58" s="527"/>
      <c r="E58" s="131"/>
      <c r="F58" s="1845"/>
      <c r="G58" s="328"/>
      <c r="H58" s="1345"/>
      <c r="I58" s="108"/>
      <c r="J58" s="108"/>
      <c r="K58" s="108"/>
      <c r="L58" s="108"/>
      <c r="M58" s="89"/>
      <c r="N58" s="108"/>
      <c r="O58" s="108"/>
      <c r="P58" s="108"/>
      <c r="Q58" s="108"/>
      <c r="R58" s="89"/>
      <c r="S58" s="108"/>
      <c r="T58" s="108"/>
      <c r="U58" s="88"/>
      <c r="V58" s="88"/>
      <c r="W58" s="89"/>
      <c r="X58" s="88"/>
      <c r="Y58" s="88"/>
      <c r="Z58" s="88"/>
      <c r="AA58" s="88"/>
      <c r="AB58" s="89"/>
      <c r="AG58" s="88"/>
    </row>
    <row r="59" spans="1:33" ht="28.9" customHeight="1" x14ac:dyDescent="0.2">
      <c r="A59" s="181" t="s">
        <v>627</v>
      </c>
      <c r="B59" s="124" t="s">
        <v>267</v>
      </c>
      <c r="C59" s="1899" t="s">
        <v>868</v>
      </c>
      <c r="D59" s="525"/>
      <c r="E59" s="386">
        <v>832</v>
      </c>
      <c r="F59" s="1841">
        <v>0</v>
      </c>
      <c r="G59" s="386">
        <f>SUM(E59:F59)</f>
        <v>832</v>
      </c>
      <c r="H59" s="1275"/>
      <c r="I59" s="128"/>
      <c r="J59" s="128"/>
      <c r="K59" s="128"/>
      <c r="L59" s="128"/>
      <c r="M59" s="128"/>
      <c r="S59" s="108"/>
      <c r="T59" s="108"/>
      <c r="U59" s="88"/>
      <c r="V59" s="88"/>
      <c r="W59" s="89"/>
      <c r="X59" s="88"/>
      <c r="Y59" s="88"/>
      <c r="Z59" s="88"/>
      <c r="AA59" s="88"/>
      <c r="AB59" s="89"/>
      <c r="AG59" s="88"/>
    </row>
    <row r="60" spans="1:33" ht="15" customHeight="1" x14ac:dyDescent="0.2">
      <c r="A60" s="1325" t="s">
        <v>60</v>
      </c>
      <c r="B60" s="119">
        <v>4.2</v>
      </c>
      <c r="C60" s="98" t="s">
        <v>297</v>
      </c>
      <c r="D60" s="382"/>
      <c r="E60" s="386">
        <f>SUM(E59:E59)</f>
        <v>832</v>
      </c>
      <c r="F60" s="1409">
        <f>SUM(F59:F59)</f>
        <v>0</v>
      </c>
      <c r="G60" s="386">
        <f>SUM(G59:G59)</f>
        <v>832</v>
      </c>
      <c r="H60" s="1275"/>
      <c r="I60" s="108"/>
      <c r="J60" s="108"/>
      <c r="K60" s="108"/>
      <c r="L60" s="108"/>
      <c r="M60" s="89"/>
      <c r="N60" s="108"/>
      <c r="O60" s="108"/>
      <c r="P60" s="108"/>
      <c r="Q60" s="108"/>
      <c r="R60" s="89"/>
      <c r="S60" s="108"/>
      <c r="T60" s="108"/>
      <c r="U60" s="88"/>
      <c r="V60" s="88"/>
      <c r="W60" s="89"/>
      <c r="X60" s="88"/>
      <c r="Y60" s="88"/>
      <c r="Z60" s="88"/>
      <c r="AA60" s="88"/>
      <c r="AB60" s="89"/>
      <c r="AG60" s="88"/>
    </row>
    <row r="61" spans="1:33" ht="15.6" customHeight="1" x14ac:dyDescent="0.2">
      <c r="A61" s="1325" t="s">
        <v>60</v>
      </c>
      <c r="B61" s="118">
        <v>4</v>
      </c>
      <c r="C61" s="335" t="s">
        <v>296</v>
      </c>
      <c r="D61" s="382"/>
      <c r="E61" s="386">
        <f t="shared" ref="E61" si="11">E60</f>
        <v>832</v>
      </c>
      <c r="F61" s="1409">
        <f t="shared" ref="F61:G61" si="12">F60</f>
        <v>0</v>
      </c>
      <c r="G61" s="386">
        <f t="shared" si="12"/>
        <v>832</v>
      </c>
      <c r="H61" s="1275"/>
      <c r="I61" s="108"/>
      <c r="J61" s="108"/>
      <c r="K61" s="108"/>
      <c r="L61" s="108"/>
      <c r="M61" s="89"/>
      <c r="N61" s="108"/>
      <c r="O61" s="108"/>
      <c r="P61" s="108"/>
      <c r="Q61" s="108"/>
      <c r="R61" s="89"/>
      <c r="S61" s="108"/>
      <c r="T61" s="108"/>
      <c r="U61" s="88"/>
      <c r="V61" s="88"/>
      <c r="W61" s="89"/>
      <c r="X61" s="88"/>
      <c r="Y61" s="88"/>
      <c r="Z61" s="88"/>
      <c r="AA61" s="88"/>
      <c r="AB61" s="89"/>
      <c r="AG61" s="88"/>
    </row>
    <row r="62" spans="1:33" ht="16.899999999999999" customHeight="1" x14ac:dyDescent="0.2">
      <c r="A62" s="122" t="s">
        <v>60</v>
      </c>
      <c r="B62" s="97">
        <v>2202</v>
      </c>
      <c r="C62" s="98" t="s">
        <v>51</v>
      </c>
      <c r="D62" s="386"/>
      <c r="E62" s="383">
        <f>E61+E55+E45+E37</f>
        <v>109774</v>
      </c>
      <c r="F62" s="1831">
        <f>F61+F55+F45+F37</f>
        <v>0</v>
      </c>
      <c r="G62" s="383">
        <f>G61+G55+G45+G37</f>
        <v>109774</v>
      </c>
      <c r="H62" s="1275"/>
      <c r="I62" s="108"/>
      <c r="J62" s="108"/>
      <c r="K62" s="108"/>
      <c r="L62" s="108"/>
      <c r="M62" s="89"/>
      <c r="N62" s="108"/>
      <c r="O62" s="108"/>
      <c r="P62" s="108"/>
      <c r="Q62" s="108"/>
      <c r="R62" s="89"/>
      <c r="S62" s="108"/>
      <c r="T62" s="108"/>
      <c r="U62" s="88"/>
      <c r="V62" s="88"/>
      <c r="W62" s="89"/>
      <c r="X62" s="88"/>
      <c r="Y62" s="88"/>
      <c r="Z62" s="88"/>
      <c r="AA62" s="88"/>
      <c r="AB62" s="89"/>
      <c r="AG62" s="88"/>
    </row>
    <row r="63" spans="1:33" ht="16.899999999999999" customHeight="1" x14ac:dyDescent="0.2">
      <c r="A63" s="206" t="s">
        <v>60</v>
      </c>
      <c r="B63" s="123"/>
      <c r="C63" s="110" t="s">
        <v>63</v>
      </c>
      <c r="D63" s="383"/>
      <c r="E63" s="383">
        <f>E62</f>
        <v>109774</v>
      </c>
      <c r="F63" s="1831">
        <f t="shared" ref="F63:G63" si="13">F62</f>
        <v>0</v>
      </c>
      <c r="G63" s="383">
        <f t="shared" si="13"/>
        <v>109774</v>
      </c>
      <c r="H63" s="1275" t="s">
        <v>620</v>
      </c>
      <c r="I63" s="108"/>
      <c r="J63" s="108"/>
      <c r="K63" s="108"/>
      <c r="L63" s="108"/>
      <c r="M63" s="89"/>
      <c r="N63" s="108"/>
      <c r="O63" s="108"/>
      <c r="P63" s="108"/>
      <c r="Q63" s="108"/>
      <c r="R63" s="89"/>
      <c r="S63" s="108"/>
      <c r="T63" s="108"/>
      <c r="U63" s="88"/>
      <c r="V63" s="88"/>
      <c r="W63" s="89"/>
      <c r="X63" s="88"/>
      <c r="Y63" s="88"/>
      <c r="Z63" s="88"/>
      <c r="AA63" s="88"/>
      <c r="AB63" s="89"/>
      <c r="AG63" s="88"/>
    </row>
    <row r="64" spans="1:33" ht="10.15" customHeight="1" x14ac:dyDescent="0.2">
      <c r="A64" s="122"/>
      <c r="B64" s="90"/>
      <c r="C64" s="207"/>
      <c r="D64" s="176"/>
      <c r="E64" s="95"/>
      <c r="F64" s="1844"/>
      <c r="G64" s="324"/>
      <c r="H64" s="1343"/>
      <c r="I64" s="108"/>
      <c r="J64" s="108"/>
      <c r="K64" s="108"/>
      <c r="L64" s="108"/>
      <c r="M64" s="89"/>
      <c r="N64" s="108"/>
      <c r="O64" s="108"/>
      <c r="P64" s="108"/>
      <c r="Q64" s="108"/>
      <c r="R64" s="89"/>
      <c r="S64" s="108"/>
      <c r="T64" s="108"/>
      <c r="U64" s="88"/>
      <c r="V64" s="88"/>
      <c r="W64" s="89"/>
      <c r="X64" s="88"/>
      <c r="Y64" s="88"/>
      <c r="Z64" s="88"/>
      <c r="AA64" s="88"/>
      <c r="AB64" s="89"/>
      <c r="AG64" s="88"/>
    </row>
    <row r="65" spans="1:33" ht="14.65" customHeight="1" x14ac:dyDescent="0.2">
      <c r="A65" s="122"/>
      <c r="B65" s="90"/>
      <c r="C65" s="185" t="s">
        <v>15</v>
      </c>
      <c r="D65" s="179"/>
      <c r="E65" s="101"/>
      <c r="F65" s="1846"/>
      <c r="G65" s="202"/>
      <c r="H65" s="1344"/>
      <c r="I65" s="108"/>
      <c r="J65" s="108"/>
      <c r="K65" s="108"/>
      <c r="L65" s="108"/>
      <c r="M65" s="89"/>
      <c r="N65" s="108"/>
      <c r="O65" s="108"/>
      <c r="P65" s="108"/>
      <c r="Q65" s="108"/>
      <c r="R65" s="89"/>
      <c r="S65" s="108"/>
      <c r="T65" s="108"/>
      <c r="U65" s="88"/>
      <c r="V65" s="88"/>
      <c r="W65" s="89"/>
      <c r="X65" s="88"/>
      <c r="Y65" s="88"/>
      <c r="Z65" s="88"/>
      <c r="AA65" s="88"/>
      <c r="AB65" s="89"/>
      <c r="AG65" s="88"/>
    </row>
    <row r="66" spans="1:33" ht="27.6" customHeight="1" x14ac:dyDescent="0.2">
      <c r="A66" s="1325" t="s">
        <v>64</v>
      </c>
      <c r="B66" s="193">
        <v>4202</v>
      </c>
      <c r="C66" s="165" t="s">
        <v>46</v>
      </c>
      <c r="D66" s="527"/>
      <c r="E66" s="101"/>
      <c r="F66" s="1846"/>
      <c r="G66" s="202"/>
      <c r="H66" s="1344"/>
      <c r="I66" s="108"/>
      <c r="J66" s="108"/>
      <c r="K66" s="108"/>
      <c r="L66" s="108"/>
      <c r="M66" s="89"/>
      <c r="N66" s="108"/>
      <c r="O66" s="108"/>
      <c r="P66" s="108"/>
      <c r="Q66" s="108"/>
      <c r="R66" s="89"/>
      <c r="S66" s="108"/>
      <c r="T66" s="108"/>
      <c r="U66" s="88"/>
      <c r="V66" s="88"/>
      <c r="W66" s="89"/>
      <c r="X66" s="88"/>
      <c r="Y66" s="88"/>
      <c r="Z66" s="88"/>
      <c r="AA66" s="88"/>
      <c r="AB66" s="89"/>
      <c r="AG66" s="88"/>
    </row>
    <row r="67" spans="1:33" ht="15" customHeight="1" x14ac:dyDescent="0.2">
      <c r="A67" s="200"/>
      <c r="B67" s="195">
        <v>1</v>
      </c>
      <c r="C67" s="166" t="s">
        <v>51</v>
      </c>
      <c r="D67" s="528"/>
      <c r="E67" s="208"/>
      <c r="F67" s="1845"/>
      <c r="G67" s="209"/>
      <c r="H67" s="1349"/>
      <c r="I67" s="108"/>
      <c r="J67" s="108"/>
      <c r="K67" s="108"/>
      <c r="L67" s="108"/>
      <c r="M67" s="89"/>
      <c r="N67" s="108"/>
      <c r="O67" s="108"/>
      <c r="P67" s="108"/>
      <c r="Q67" s="108"/>
      <c r="R67" s="89"/>
      <c r="S67" s="108"/>
      <c r="T67" s="108"/>
      <c r="U67" s="88"/>
      <c r="V67" s="88"/>
      <c r="W67" s="89"/>
      <c r="X67" s="88"/>
      <c r="Y67" s="88"/>
      <c r="Z67" s="88"/>
      <c r="AA67" s="88"/>
      <c r="AB67" s="89"/>
      <c r="AG67" s="88"/>
    </row>
    <row r="68" spans="1:33" ht="15" customHeight="1" x14ac:dyDescent="0.2">
      <c r="A68" s="200"/>
      <c r="B68" s="141">
        <v>1.2010000000000001</v>
      </c>
      <c r="C68" s="165" t="s">
        <v>24</v>
      </c>
      <c r="D68" s="528"/>
      <c r="E68" s="208"/>
      <c r="F68" s="1845"/>
      <c r="G68" s="209"/>
      <c r="H68" s="1349"/>
      <c r="I68" s="108"/>
      <c r="J68" s="108"/>
      <c r="K68" s="108"/>
      <c r="L68" s="108"/>
      <c r="M68" s="89"/>
      <c r="N68" s="108"/>
      <c r="O68" s="108"/>
      <c r="P68" s="108"/>
      <c r="Q68" s="108"/>
      <c r="R68" s="89"/>
      <c r="S68" s="108"/>
      <c r="T68" s="108"/>
      <c r="U68" s="88"/>
      <c r="V68" s="88"/>
      <c r="W68" s="89"/>
      <c r="X68" s="88"/>
      <c r="Y68" s="88"/>
      <c r="Z68" s="88"/>
      <c r="AA68" s="88"/>
      <c r="AB68" s="89"/>
      <c r="AG68" s="88"/>
    </row>
    <row r="69" spans="1:33" x14ac:dyDescent="0.2">
      <c r="A69" s="200"/>
      <c r="B69" s="196">
        <v>70</v>
      </c>
      <c r="C69" s="166" t="s">
        <v>47</v>
      </c>
      <c r="D69" s="528"/>
      <c r="E69" s="208"/>
      <c r="F69" s="1845"/>
      <c r="G69" s="209"/>
      <c r="H69" s="1349"/>
      <c r="I69" s="108"/>
      <c r="J69" s="108"/>
      <c r="K69" s="108"/>
      <c r="L69" s="108"/>
      <c r="M69" s="89"/>
      <c r="N69" s="108"/>
      <c r="O69" s="108"/>
      <c r="P69" s="108"/>
      <c r="Q69" s="108"/>
      <c r="R69" s="89"/>
      <c r="S69" s="108"/>
      <c r="T69" s="108"/>
      <c r="U69" s="88"/>
      <c r="V69" s="88"/>
      <c r="W69" s="89"/>
      <c r="X69" s="88"/>
      <c r="Y69" s="88"/>
      <c r="Z69" s="88"/>
      <c r="AA69" s="88"/>
      <c r="AB69" s="89"/>
      <c r="AG69" s="88"/>
    </row>
    <row r="70" spans="1:33" ht="14.65" customHeight="1" x14ac:dyDescent="0.2">
      <c r="A70" s="200"/>
      <c r="B70" s="196">
        <v>45</v>
      </c>
      <c r="C70" s="166" t="s">
        <v>16</v>
      </c>
      <c r="D70" s="528"/>
      <c r="E70" s="208"/>
      <c r="F70" s="1845"/>
      <c r="G70" s="209"/>
      <c r="H70" s="1349"/>
      <c r="I70" s="108"/>
      <c r="J70" s="108"/>
      <c r="K70" s="108"/>
      <c r="L70" s="108"/>
      <c r="M70" s="89"/>
      <c r="N70" s="108"/>
      <c r="O70" s="108"/>
      <c r="P70" s="108"/>
      <c r="Q70" s="108"/>
      <c r="R70" s="89"/>
      <c r="S70" s="108"/>
      <c r="T70" s="108"/>
      <c r="U70" s="88"/>
      <c r="V70" s="88"/>
      <c r="W70" s="89"/>
      <c r="X70" s="88"/>
      <c r="Y70" s="88"/>
      <c r="Z70" s="88"/>
      <c r="AA70" s="88"/>
      <c r="AB70" s="89"/>
      <c r="AG70" s="88"/>
    </row>
    <row r="71" spans="1:33" s="80" customFormat="1" ht="14.65" customHeight="1" x14ac:dyDescent="0.2">
      <c r="A71" s="200"/>
      <c r="B71" s="210" t="s">
        <v>298</v>
      </c>
      <c r="C71" s="166" t="s">
        <v>299</v>
      </c>
      <c r="D71" s="382"/>
      <c r="E71" s="380">
        <v>6349</v>
      </c>
      <c r="F71" s="1832">
        <v>0</v>
      </c>
      <c r="G71" s="380">
        <f t="shared" ref="G71" si="14">SUM(E71:F71)</f>
        <v>6349</v>
      </c>
      <c r="H71" s="1275"/>
      <c r="I71" s="129"/>
      <c r="J71" s="129"/>
      <c r="K71" s="129"/>
      <c r="L71" s="129"/>
      <c r="M71" s="188"/>
      <c r="N71" s="129"/>
      <c r="O71" s="129"/>
      <c r="P71" s="129"/>
      <c r="Q71" s="129"/>
      <c r="R71" s="188"/>
      <c r="S71" s="108" t="s">
        <v>111</v>
      </c>
      <c r="T71" s="108" t="s">
        <v>111</v>
      </c>
      <c r="U71" s="88" t="s">
        <v>111</v>
      </c>
      <c r="V71" s="88" t="s">
        <v>111</v>
      </c>
      <c r="W71" s="89" t="s">
        <v>111</v>
      </c>
      <c r="X71" s="88" t="s">
        <v>111</v>
      </c>
      <c r="Y71" s="80" t="s">
        <v>111</v>
      </c>
      <c r="Z71" s="80" t="s">
        <v>111</v>
      </c>
      <c r="AA71" s="80" t="s">
        <v>111</v>
      </c>
      <c r="AB71" s="188" t="s">
        <v>111</v>
      </c>
    </row>
    <row r="72" spans="1:33" s="80" customFormat="1" ht="14.65" customHeight="1" x14ac:dyDescent="0.2">
      <c r="A72" s="200" t="s">
        <v>60</v>
      </c>
      <c r="B72" s="196">
        <v>45</v>
      </c>
      <c r="C72" s="166" t="s">
        <v>16</v>
      </c>
      <c r="D72" s="382"/>
      <c r="E72" s="383">
        <f>SUM(E71:E71)</f>
        <v>6349</v>
      </c>
      <c r="F72" s="1831">
        <f>SUM(F71:F71)</f>
        <v>0</v>
      </c>
      <c r="G72" s="383">
        <f>SUM(G71:G71)</f>
        <v>6349</v>
      </c>
      <c r="H72" s="1275"/>
      <c r="I72" s="129"/>
      <c r="J72" s="129"/>
      <c r="K72" s="129"/>
      <c r="L72" s="129"/>
      <c r="M72" s="188"/>
      <c r="N72" s="129"/>
      <c r="O72" s="129"/>
      <c r="P72" s="129"/>
      <c r="Q72" s="129"/>
      <c r="R72" s="188"/>
      <c r="S72" s="129"/>
      <c r="T72" s="129"/>
      <c r="W72" s="188"/>
      <c r="AB72" s="188"/>
    </row>
    <row r="73" spans="1:33" s="80" customFormat="1" x14ac:dyDescent="0.2">
      <c r="A73" s="200"/>
      <c r="B73" s="210"/>
      <c r="C73" s="166"/>
      <c r="D73" s="152"/>
      <c r="E73" s="162"/>
      <c r="F73" s="1847"/>
      <c r="G73" s="162"/>
      <c r="H73" s="1350"/>
      <c r="I73" s="129"/>
      <c r="J73" s="129"/>
      <c r="K73" s="129"/>
      <c r="L73" s="129"/>
      <c r="M73" s="188"/>
      <c r="N73" s="129"/>
      <c r="O73" s="129"/>
      <c r="P73" s="129"/>
      <c r="Q73" s="129"/>
      <c r="R73" s="188"/>
      <c r="S73" s="129"/>
      <c r="T73" s="129"/>
      <c r="W73" s="188"/>
      <c r="AB73" s="188"/>
    </row>
    <row r="74" spans="1:33" s="80" customFormat="1" ht="14.65" customHeight="1" x14ac:dyDescent="0.2">
      <c r="A74" s="200"/>
      <c r="B74" s="130" t="s">
        <v>240</v>
      </c>
      <c r="C74" s="166" t="s">
        <v>18</v>
      </c>
      <c r="D74" s="152"/>
      <c r="E74" s="162"/>
      <c r="F74" s="1847"/>
      <c r="G74" s="162"/>
      <c r="H74" s="1350"/>
      <c r="I74" s="129"/>
      <c r="J74" s="129"/>
      <c r="K74" s="129"/>
      <c r="L74" s="129"/>
      <c r="M74" s="188"/>
      <c r="N74" s="129"/>
      <c r="O74" s="129"/>
      <c r="P74" s="129"/>
      <c r="Q74" s="129"/>
      <c r="R74" s="188"/>
      <c r="S74" s="129"/>
      <c r="T74" s="129"/>
      <c r="W74" s="188"/>
      <c r="AB74" s="188"/>
    </row>
    <row r="75" spans="1:33" s="80" customFormat="1" ht="14.65" customHeight="1" x14ac:dyDescent="0.2">
      <c r="A75" s="200"/>
      <c r="B75" s="210" t="s">
        <v>301</v>
      </c>
      <c r="C75" s="166" t="s">
        <v>299</v>
      </c>
      <c r="D75" s="382"/>
      <c r="E75" s="380">
        <v>1361</v>
      </c>
      <c r="F75" s="1832">
        <v>0</v>
      </c>
      <c r="G75" s="380">
        <f>SUM(E75:F75)</f>
        <v>1361</v>
      </c>
      <c r="H75" s="1275"/>
      <c r="I75" s="129"/>
      <c r="J75" s="129"/>
      <c r="K75" s="129"/>
      <c r="L75" s="129"/>
      <c r="M75" s="188"/>
      <c r="N75" s="129"/>
      <c r="O75" s="129"/>
      <c r="P75" s="129"/>
      <c r="Q75" s="129"/>
      <c r="R75" s="188"/>
      <c r="S75" s="108" t="s">
        <v>111</v>
      </c>
      <c r="T75" s="108" t="s">
        <v>111</v>
      </c>
      <c r="U75" s="88" t="s">
        <v>111</v>
      </c>
      <c r="V75" s="88" t="s">
        <v>111</v>
      </c>
      <c r="W75" s="89" t="s">
        <v>111</v>
      </c>
      <c r="X75" s="88" t="s">
        <v>111</v>
      </c>
      <c r="Y75" s="80" t="s">
        <v>111</v>
      </c>
      <c r="Z75" s="80" t="s">
        <v>111</v>
      </c>
      <c r="AA75" s="80" t="s">
        <v>111</v>
      </c>
      <c r="AB75" s="188" t="s">
        <v>111</v>
      </c>
    </row>
    <row r="76" spans="1:33" s="80" customFormat="1" ht="14.65" customHeight="1" x14ac:dyDescent="0.2">
      <c r="A76" s="200" t="s">
        <v>60</v>
      </c>
      <c r="B76" s="130" t="s">
        <v>240</v>
      </c>
      <c r="C76" s="166" t="s">
        <v>18</v>
      </c>
      <c r="D76" s="382"/>
      <c r="E76" s="383">
        <f>SUM(E75:E75)</f>
        <v>1361</v>
      </c>
      <c r="F76" s="1831">
        <f>SUM(F75:F75)</f>
        <v>0</v>
      </c>
      <c r="G76" s="383">
        <f>SUM(G75:G75)</f>
        <v>1361</v>
      </c>
      <c r="H76" s="1275"/>
      <c r="I76" s="129"/>
      <c r="J76" s="129"/>
      <c r="K76" s="129"/>
      <c r="L76" s="129"/>
      <c r="M76" s="188"/>
      <c r="N76" s="129"/>
      <c r="O76" s="129"/>
      <c r="P76" s="129"/>
      <c r="Q76" s="129"/>
      <c r="R76" s="188"/>
      <c r="S76" s="129"/>
      <c r="T76" s="129"/>
      <c r="W76" s="188"/>
      <c r="AB76" s="188"/>
    </row>
    <row r="77" spans="1:33" s="80" customFormat="1" x14ac:dyDescent="0.2">
      <c r="A77" s="200"/>
      <c r="B77" s="130"/>
      <c r="C77" s="166"/>
      <c r="D77" s="152"/>
      <c r="E77" s="162"/>
      <c r="F77" s="1847"/>
      <c r="G77" s="162"/>
      <c r="H77" s="1350"/>
      <c r="I77" s="129"/>
      <c r="J77" s="129"/>
      <c r="K77" s="129"/>
      <c r="L77" s="129"/>
      <c r="M77" s="188"/>
      <c r="N77" s="129"/>
      <c r="O77" s="129"/>
      <c r="P77" s="129"/>
      <c r="Q77" s="129"/>
      <c r="R77" s="188"/>
      <c r="S77" s="129"/>
      <c r="T77" s="129"/>
      <c r="W77" s="188"/>
      <c r="AB77" s="188"/>
    </row>
    <row r="78" spans="1:33" s="80" customFormat="1" ht="14.65" customHeight="1" x14ac:dyDescent="0.2">
      <c r="A78" s="200"/>
      <c r="B78" s="130" t="s">
        <v>302</v>
      </c>
      <c r="C78" s="166" t="s">
        <v>19</v>
      </c>
      <c r="D78" s="152"/>
      <c r="E78" s="151"/>
      <c r="F78" s="1844"/>
      <c r="G78" s="151"/>
      <c r="H78" s="1351"/>
      <c r="I78" s="129"/>
      <c r="J78" s="129"/>
      <c r="K78" s="129"/>
      <c r="L78" s="129"/>
      <c r="M78" s="188"/>
      <c r="N78" s="129"/>
      <c r="O78" s="129"/>
      <c r="P78" s="129"/>
      <c r="Q78" s="129"/>
      <c r="R78" s="188"/>
      <c r="S78" s="129"/>
      <c r="T78" s="129"/>
      <c r="W78" s="188"/>
      <c r="AB78" s="188"/>
    </row>
    <row r="79" spans="1:33" s="80" customFormat="1" ht="14.65" customHeight="1" x14ac:dyDescent="0.2">
      <c r="A79" s="200"/>
      <c r="B79" s="210" t="s">
        <v>162</v>
      </c>
      <c r="C79" s="166" t="s">
        <v>299</v>
      </c>
      <c r="D79" s="382"/>
      <c r="E79" s="380">
        <v>3790</v>
      </c>
      <c r="F79" s="1832">
        <v>0</v>
      </c>
      <c r="G79" s="380">
        <f>SUM(E79:F79)</f>
        <v>3790</v>
      </c>
      <c r="H79" s="1275"/>
      <c r="I79" s="129"/>
      <c r="J79" s="129"/>
      <c r="K79" s="129"/>
      <c r="L79" s="129"/>
      <c r="M79" s="188"/>
      <c r="N79" s="129"/>
      <c r="O79" s="129"/>
      <c r="P79" s="129"/>
      <c r="Q79" s="129"/>
      <c r="R79" s="188"/>
      <c r="S79" s="108" t="s">
        <v>111</v>
      </c>
      <c r="T79" s="108" t="s">
        <v>111</v>
      </c>
      <c r="U79" s="88" t="s">
        <v>111</v>
      </c>
      <c r="V79" s="88" t="s">
        <v>111</v>
      </c>
      <c r="W79" s="89" t="s">
        <v>111</v>
      </c>
      <c r="X79" s="88" t="s">
        <v>111</v>
      </c>
      <c r="Y79" s="80" t="s">
        <v>111</v>
      </c>
      <c r="Z79" s="80" t="s">
        <v>111</v>
      </c>
      <c r="AA79" s="80" t="s">
        <v>111</v>
      </c>
      <c r="AB79" s="188" t="s">
        <v>111</v>
      </c>
    </row>
    <row r="80" spans="1:33" s="80" customFormat="1" ht="14.65" customHeight="1" x14ac:dyDescent="0.2">
      <c r="A80" s="200" t="s">
        <v>60</v>
      </c>
      <c r="B80" s="130" t="s">
        <v>302</v>
      </c>
      <c r="C80" s="166" t="s">
        <v>19</v>
      </c>
      <c r="D80" s="382"/>
      <c r="E80" s="383">
        <f>SUM(E79:E79)</f>
        <v>3790</v>
      </c>
      <c r="F80" s="1831">
        <f>SUM(F79:F79)</f>
        <v>0</v>
      </c>
      <c r="G80" s="383">
        <f>SUM(G79:G79)</f>
        <v>3790</v>
      </c>
      <c r="H80" s="1275"/>
      <c r="I80" s="129"/>
      <c r="J80" s="129"/>
      <c r="K80" s="129"/>
      <c r="L80" s="129"/>
      <c r="M80" s="188"/>
      <c r="N80" s="129"/>
      <c r="O80" s="129"/>
      <c r="P80" s="129"/>
      <c r="Q80" s="129"/>
      <c r="R80" s="188"/>
      <c r="S80" s="129"/>
      <c r="T80" s="129"/>
      <c r="W80" s="188"/>
      <c r="AB80" s="188"/>
    </row>
    <row r="81" spans="1:28" s="80" customFormat="1" ht="14.65" customHeight="1" x14ac:dyDescent="0.2">
      <c r="A81" s="200" t="s">
        <v>60</v>
      </c>
      <c r="B81" s="196">
        <v>70</v>
      </c>
      <c r="C81" s="166" t="s">
        <v>47</v>
      </c>
      <c r="D81" s="382"/>
      <c r="E81" s="386">
        <f>E80+E76+E72</f>
        <v>11500</v>
      </c>
      <c r="F81" s="1409">
        <f t="shared" ref="F81:G81" si="15">F80+F76+F72</f>
        <v>0</v>
      </c>
      <c r="G81" s="386">
        <f t="shared" si="15"/>
        <v>11500</v>
      </c>
      <c r="H81" s="1275" t="s">
        <v>622</v>
      </c>
      <c r="I81" s="129"/>
      <c r="J81" s="129"/>
      <c r="K81" s="129"/>
      <c r="L81" s="129"/>
      <c r="M81" s="188"/>
      <c r="N81" s="129"/>
      <c r="O81" s="129"/>
      <c r="P81" s="129"/>
      <c r="Q81" s="129"/>
      <c r="R81" s="188"/>
      <c r="S81" s="129"/>
      <c r="T81" s="129"/>
      <c r="W81" s="188"/>
      <c r="AB81" s="188"/>
    </row>
    <row r="82" spans="1:28" s="80" customFormat="1" ht="14.65" customHeight="1" x14ac:dyDescent="0.2">
      <c r="A82" s="1713" t="s">
        <v>60</v>
      </c>
      <c r="B82" s="1714">
        <v>1.2010000000000001</v>
      </c>
      <c r="C82" s="189" t="s">
        <v>24</v>
      </c>
      <c r="D82" s="385"/>
      <c r="E82" s="386">
        <f t="shared" ref="E82:G82" si="16">E81</f>
        <v>11500</v>
      </c>
      <c r="F82" s="1409">
        <f t="shared" si="16"/>
        <v>0</v>
      </c>
      <c r="G82" s="386">
        <f t="shared" si="16"/>
        <v>11500</v>
      </c>
      <c r="H82" s="1275"/>
      <c r="I82" s="129"/>
      <c r="J82" s="129"/>
      <c r="K82" s="129"/>
      <c r="L82" s="129"/>
      <c r="M82" s="188"/>
      <c r="N82" s="129"/>
      <c r="O82" s="129"/>
      <c r="P82" s="129"/>
      <c r="Q82" s="129"/>
      <c r="R82" s="188"/>
      <c r="S82" s="129"/>
      <c r="T82" s="129"/>
      <c r="W82" s="188"/>
      <c r="AB82" s="188"/>
    </row>
    <row r="83" spans="1:28" s="80" customFormat="1" ht="12.6" customHeight="1" x14ac:dyDescent="0.2">
      <c r="A83" s="200"/>
      <c r="B83" s="141"/>
      <c r="C83" s="165"/>
      <c r="D83" s="382"/>
      <c r="E83" s="380"/>
      <c r="F83" s="1291"/>
      <c r="G83" s="396"/>
      <c r="H83" s="1347"/>
      <c r="I83" s="129"/>
      <c r="J83" s="129"/>
      <c r="K83" s="129"/>
      <c r="L83" s="129"/>
      <c r="M83" s="188"/>
      <c r="N83" s="129"/>
      <c r="O83" s="129"/>
      <c r="P83" s="129"/>
      <c r="Q83" s="129"/>
      <c r="R83" s="188"/>
      <c r="S83" s="129"/>
      <c r="T83" s="129"/>
      <c r="W83" s="188"/>
      <c r="AB83" s="188"/>
    </row>
    <row r="84" spans="1:28" s="80" customFormat="1" ht="14.65" customHeight="1" x14ac:dyDescent="0.2">
      <c r="A84" s="200"/>
      <c r="B84" s="141">
        <v>1.2030000000000001</v>
      </c>
      <c r="C84" s="165" t="s">
        <v>303</v>
      </c>
      <c r="D84" s="528"/>
      <c r="E84" s="186"/>
      <c r="F84" s="1335"/>
      <c r="G84" s="211"/>
      <c r="H84" s="1352"/>
      <c r="I84" s="129"/>
      <c r="J84" s="129"/>
      <c r="K84" s="129"/>
      <c r="L84" s="129"/>
      <c r="M84" s="188"/>
      <c r="N84" s="129"/>
      <c r="O84" s="129"/>
      <c r="P84" s="129"/>
      <c r="Q84" s="129"/>
      <c r="R84" s="188"/>
      <c r="S84" s="129"/>
      <c r="T84" s="129"/>
      <c r="W84" s="188"/>
      <c r="AB84" s="188"/>
    </row>
    <row r="85" spans="1:28" s="80" customFormat="1" ht="14.65" customHeight="1" x14ac:dyDescent="0.2">
      <c r="A85" s="200"/>
      <c r="B85" s="196">
        <v>70</v>
      </c>
      <c r="C85" s="166" t="s">
        <v>47</v>
      </c>
      <c r="D85" s="528"/>
      <c r="E85" s="186"/>
      <c r="F85" s="1335"/>
      <c r="G85" s="211"/>
      <c r="H85" s="1352"/>
      <c r="I85" s="129"/>
      <c r="J85" s="129"/>
      <c r="K85" s="129"/>
      <c r="L85" s="129"/>
      <c r="M85" s="188"/>
      <c r="N85" s="129"/>
      <c r="O85" s="129"/>
      <c r="P85" s="129"/>
      <c r="Q85" s="129"/>
      <c r="R85" s="188"/>
      <c r="S85" s="129"/>
      <c r="T85" s="129"/>
      <c r="W85" s="188"/>
      <c r="AB85" s="188"/>
    </row>
    <row r="86" spans="1:28" s="80" customFormat="1" ht="14.65" customHeight="1" x14ac:dyDescent="0.2">
      <c r="A86" s="200"/>
      <c r="B86" s="130" t="s">
        <v>304</v>
      </c>
      <c r="C86" s="166" t="s">
        <v>305</v>
      </c>
      <c r="D86" s="382"/>
      <c r="E86" s="380"/>
      <c r="F86" s="1291"/>
      <c r="G86" s="396"/>
      <c r="H86" s="1347"/>
      <c r="I86" s="129"/>
      <c r="J86" s="129"/>
      <c r="K86" s="129"/>
      <c r="L86" s="129"/>
      <c r="M86" s="188"/>
      <c r="N86" s="129"/>
      <c r="O86" s="129"/>
      <c r="P86" s="129"/>
      <c r="Q86" s="129"/>
      <c r="R86" s="188"/>
      <c r="S86" s="129"/>
      <c r="T86" s="129"/>
      <c r="W86" s="188"/>
      <c r="AB86" s="188"/>
    </row>
    <row r="87" spans="1:28" s="80" customFormat="1" ht="14.65" customHeight="1" x14ac:dyDescent="0.2">
      <c r="A87" s="200"/>
      <c r="B87" s="130" t="s">
        <v>306</v>
      </c>
      <c r="C87" s="166" t="s">
        <v>3</v>
      </c>
      <c r="D87" s="382"/>
      <c r="E87" s="380">
        <v>403</v>
      </c>
      <c r="F87" s="1832">
        <v>0</v>
      </c>
      <c r="G87" s="380">
        <f>SUM(E87:F87)</f>
        <v>403</v>
      </c>
      <c r="H87" s="1275" t="s">
        <v>620</v>
      </c>
      <c r="I87" s="129"/>
      <c r="J87" s="129"/>
      <c r="K87" s="129"/>
      <c r="L87" s="129"/>
      <c r="M87" s="188"/>
      <c r="N87" s="128"/>
      <c r="O87" s="128"/>
      <c r="P87" s="128"/>
      <c r="Q87" s="128"/>
      <c r="R87" s="177"/>
      <c r="S87" s="128" t="s">
        <v>116</v>
      </c>
      <c r="T87" s="128" t="s">
        <v>119</v>
      </c>
      <c r="U87" s="128" t="s">
        <v>117</v>
      </c>
      <c r="V87" s="128">
        <f>100-Q87</f>
        <v>100</v>
      </c>
      <c r="W87" s="177" t="s">
        <v>233</v>
      </c>
      <c r="AB87" s="188"/>
    </row>
    <row r="88" spans="1:28" s="80" customFormat="1" ht="11.1" customHeight="1" x14ac:dyDescent="0.2">
      <c r="A88" s="200"/>
      <c r="B88" s="130"/>
      <c r="C88" s="166"/>
      <c r="D88" s="382"/>
      <c r="E88" s="380"/>
      <c r="F88" s="1832"/>
      <c r="G88" s="396"/>
      <c r="H88" s="1347"/>
      <c r="I88" s="129"/>
      <c r="J88" s="129"/>
      <c r="K88" s="129"/>
      <c r="L88" s="129"/>
      <c r="M88" s="188"/>
      <c r="N88" s="129"/>
      <c r="O88" s="129"/>
      <c r="P88" s="129"/>
      <c r="Q88" s="129"/>
      <c r="R88" s="188"/>
      <c r="S88" s="129"/>
      <c r="T88" s="129"/>
      <c r="W88" s="188"/>
      <c r="AB88" s="188"/>
    </row>
    <row r="89" spans="1:28" s="80" customFormat="1" ht="25.5" x14ac:dyDescent="0.2">
      <c r="A89" s="200"/>
      <c r="B89" s="130" t="s">
        <v>309</v>
      </c>
      <c r="C89" s="166" t="s">
        <v>310</v>
      </c>
      <c r="D89" s="382"/>
      <c r="E89" s="380"/>
      <c r="F89" s="1832"/>
      <c r="G89" s="396"/>
      <c r="H89" s="1347"/>
      <c r="I89" s="129"/>
      <c r="J89" s="129"/>
      <c r="K89" s="129"/>
      <c r="L89" s="129"/>
      <c r="M89" s="188"/>
      <c r="N89" s="129"/>
      <c r="O89" s="129"/>
      <c r="P89" s="129"/>
      <c r="Q89" s="129"/>
      <c r="R89" s="188"/>
      <c r="S89" s="129"/>
      <c r="T89" s="129"/>
      <c r="W89" s="188"/>
      <c r="AB89" s="188"/>
    </row>
    <row r="90" spans="1:28" s="80" customFormat="1" ht="14.65" customHeight="1" x14ac:dyDescent="0.2">
      <c r="A90" s="200"/>
      <c r="B90" s="130" t="s">
        <v>311</v>
      </c>
      <c r="C90" s="166" t="s">
        <v>3</v>
      </c>
      <c r="D90" s="382"/>
      <c r="E90" s="386">
        <v>10000</v>
      </c>
      <c r="F90" s="1409">
        <v>0</v>
      </c>
      <c r="G90" s="386">
        <f>SUM(E90:F90)</f>
        <v>10000</v>
      </c>
      <c r="H90" s="1257" t="s">
        <v>660</v>
      </c>
      <c r="I90" s="129"/>
      <c r="J90" s="129"/>
      <c r="K90" s="129"/>
      <c r="L90" s="129"/>
      <c r="M90" s="188"/>
      <c r="N90" s="129"/>
      <c r="O90" s="129"/>
      <c r="P90" s="129"/>
      <c r="Q90" s="129"/>
      <c r="R90" s="188"/>
      <c r="S90" s="108" t="s">
        <v>111</v>
      </c>
      <c r="T90" s="108" t="s">
        <v>111</v>
      </c>
      <c r="U90" s="88" t="s">
        <v>111</v>
      </c>
      <c r="V90" s="88" t="s">
        <v>111</v>
      </c>
      <c r="W90" s="89" t="s">
        <v>111</v>
      </c>
      <c r="X90" s="88" t="s">
        <v>111</v>
      </c>
      <c r="AB90" s="188"/>
    </row>
    <row r="91" spans="1:28" s="80" customFormat="1" ht="14.65" customHeight="1" x14ac:dyDescent="0.2">
      <c r="A91" s="200" t="s">
        <v>60</v>
      </c>
      <c r="B91" s="196">
        <v>70</v>
      </c>
      <c r="C91" s="166" t="s">
        <v>47</v>
      </c>
      <c r="D91" s="382"/>
      <c r="E91" s="386">
        <f>E90+E87</f>
        <v>10403</v>
      </c>
      <c r="F91" s="1409">
        <f t="shared" ref="F91:G91" si="17">F90+F87</f>
        <v>0</v>
      </c>
      <c r="G91" s="386">
        <f t="shared" si="17"/>
        <v>10403</v>
      </c>
      <c r="H91" s="1275"/>
      <c r="I91" s="129"/>
      <c r="J91" s="129"/>
      <c r="K91" s="129"/>
      <c r="L91" s="129"/>
      <c r="M91" s="188"/>
      <c r="N91" s="129"/>
      <c r="O91" s="129"/>
      <c r="P91" s="129"/>
      <c r="Q91" s="129"/>
      <c r="R91" s="188"/>
      <c r="S91" s="108"/>
      <c r="T91" s="108"/>
      <c r="U91" s="88"/>
      <c r="V91" s="88"/>
      <c r="W91" s="89"/>
      <c r="X91" s="88"/>
      <c r="AB91" s="188"/>
    </row>
    <row r="92" spans="1:28" s="80" customFormat="1" ht="14.65" customHeight="1" x14ac:dyDescent="0.2">
      <c r="A92" s="200" t="s">
        <v>60</v>
      </c>
      <c r="B92" s="141">
        <v>1.2030000000000001</v>
      </c>
      <c r="C92" s="165" t="s">
        <v>303</v>
      </c>
      <c r="D92" s="382"/>
      <c r="E92" s="386">
        <f>E90+E87</f>
        <v>10403</v>
      </c>
      <c r="F92" s="1409">
        <f t="shared" ref="F92:G92" si="18">F90+F87</f>
        <v>0</v>
      </c>
      <c r="G92" s="386">
        <f t="shared" si="18"/>
        <v>10403</v>
      </c>
      <c r="H92" s="1275"/>
      <c r="I92" s="129"/>
      <c r="J92" s="129"/>
      <c r="K92" s="129"/>
      <c r="L92" s="129"/>
      <c r="M92" s="188"/>
      <c r="N92" s="129"/>
      <c r="O92" s="129"/>
      <c r="P92" s="129"/>
      <c r="Q92" s="129"/>
      <c r="R92" s="188"/>
      <c r="S92" s="129"/>
      <c r="T92" s="129"/>
      <c r="W92" s="188"/>
      <c r="AB92" s="188"/>
    </row>
    <row r="93" spans="1:28" s="80" customFormat="1" ht="14.65" customHeight="1" x14ac:dyDescent="0.2">
      <c r="A93" s="200" t="s">
        <v>60</v>
      </c>
      <c r="B93" s="195">
        <v>1</v>
      </c>
      <c r="C93" s="166" t="s">
        <v>52</v>
      </c>
      <c r="D93" s="382"/>
      <c r="E93" s="383">
        <f>E92+E82</f>
        <v>21903</v>
      </c>
      <c r="F93" s="1831">
        <f t="shared" ref="F93:G93" si="19">F92+F82</f>
        <v>0</v>
      </c>
      <c r="G93" s="383">
        <f t="shared" si="19"/>
        <v>21903</v>
      </c>
      <c r="H93" s="1275"/>
      <c r="I93" s="129"/>
      <c r="J93" s="129"/>
      <c r="K93" s="129"/>
      <c r="L93" s="129"/>
      <c r="M93" s="188"/>
      <c r="N93" s="129"/>
      <c r="O93" s="129"/>
      <c r="P93" s="129"/>
      <c r="Q93" s="129"/>
      <c r="R93" s="188"/>
      <c r="S93" s="129"/>
      <c r="T93" s="129"/>
      <c r="W93" s="188"/>
      <c r="AB93" s="188"/>
    </row>
    <row r="94" spans="1:28" s="80" customFormat="1" ht="14.65" customHeight="1" x14ac:dyDescent="0.2">
      <c r="A94" s="1325" t="s">
        <v>60</v>
      </c>
      <c r="B94" s="193">
        <v>4202</v>
      </c>
      <c r="C94" s="165" t="s">
        <v>128</v>
      </c>
      <c r="D94" s="525"/>
      <c r="E94" s="594">
        <f>E93</f>
        <v>21903</v>
      </c>
      <c r="F94" s="1841">
        <f t="shared" ref="F94:G95" si="20">F93</f>
        <v>0</v>
      </c>
      <c r="G94" s="594">
        <f t="shared" si="20"/>
        <v>21903</v>
      </c>
      <c r="H94" s="1353"/>
      <c r="I94" s="129"/>
      <c r="J94" s="129"/>
      <c r="K94" s="129"/>
      <c r="L94" s="129"/>
      <c r="M94" s="188"/>
      <c r="N94" s="129"/>
      <c r="O94" s="129"/>
      <c r="P94" s="129"/>
      <c r="Q94" s="129"/>
      <c r="R94" s="188"/>
      <c r="S94" s="129"/>
      <c r="T94" s="129"/>
      <c r="W94" s="188"/>
      <c r="AB94" s="188"/>
    </row>
    <row r="95" spans="1:28" s="80" customFormat="1" x14ac:dyDescent="0.2">
      <c r="A95" s="203" t="s">
        <v>60</v>
      </c>
      <c r="B95" s="112"/>
      <c r="C95" s="330" t="s">
        <v>15</v>
      </c>
      <c r="D95" s="526"/>
      <c r="E95" s="594">
        <f>E94</f>
        <v>21903</v>
      </c>
      <c r="F95" s="1841">
        <f t="shared" si="20"/>
        <v>0</v>
      </c>
      <c r="G95" s="594">
        <f t="shared" si="20"/>
        <v>21903</v>
      </c>
      <c r="H95" s="1353"/>
      <c r="I95" s="129"/>
      <c r="J95" s="129"/>
      <c r="K95" s="129"/>
      <c r="L95" s="129"/>
      <c r="M95" s="188"/>
      <c r="N95" s="129"/>
      <c r="O95" s="129"/>
      <c r="P95" s="129"/>
      <c r="Q95" s="129"/>
      <c r="R95" s="188"/>
      <c r="S95" s="129"/>
      <c r="T95" s="129"/>
      <c r="W95" s="188"/>
      <c r="AB95" s="188"/>
    </row>
    <row r="96" spans="1:28" s="80" customFormat="1" x14ac:dyDescent="0.2">
      <c r="A96" s="206" t="s">
        <v>60</v>
      </c>
      <c r="B96" s="197"/>
      <c r="C96" s="190" t="s">
        <v>61</v>
      </c>
      <c r="D96" s="249"/>
      <c r="E96" s="596">
        <f>E95+E63</f>
        <v>131677</v>
      </c>
      <c r="F96" s="1842">
        <f>F95+F63</f>
        <v>0</v>
      </c>
      <c r="G96" s="596">
        <f>G95+G63</f>
        <v>131677</v>
      </c>
      <c r="H96" s="1353"/>
      <c r="I96" s="213"/>
      <c r="J96" s="129"/>
      <c r="K96" s="129"/>
      <c r="L96" s="129"/>
      <c r="M96" s="188"/>
      <c r="N96" s="129"/>
      <c r="O96" s="129"/>
      <c r="P96" s="129"/>
      <c r="Q96" s="129"/>
      <c r="R96" s="188"/>
      <c r="S96" s="129"/>
      <c r="T96" s="129"/>
      <c r="W96" s="188"/>
      <c r="AB96" s="188"/>
    </row>
    <row r="97" spans="1:33" s="80" customFormat="1" ht="15.4" customHeight="1" x14ac:dyDescent="0.2">
      <c r="A97" s="1325" t="s">
        <v>815</v>
      </c>
      <c r="B97" s="97"/>
      <c r="C97" s="248"/>
      <c r="D97" s="131"/>
      <c r="E97" s="529"/>
      <c r="F97" s="1331"/>
      <c r="G97" s="529"/>
      <c r="H97" s="1353"/>
      <c r="I97" s="213"/>
      <c r="J97" s="129"/>
      <c r="K97" s="129"/>
      <c r="L97" s="129"/>
      <c r="M97" s="188"/>
      <c r="N97" s="129"/>
      <c r="O97" s="129"/>
      <c r="P97" s="129"/>
      <c r="Q97" s="129"/>
      <c r="R97" s="188"/>
      <c r="S97" s="129"/>
      <c r="T97" s="129"/>
      <c r="W97" s="188"/>
      <c r="AB97" s="188"/>
    </row>
    <row r="98" spans="1:33" s="80" customFormat="1" ht="15.4" customHeight="1" x14ac:dyDescent="0.2">
      <c r="A98" s="1988" t="s">
        <v>625</v>
      </c>
      <c r="B98" s="1988"/>
      <c r="C98" s="1988"/>
      <c r="D98" s="1988"/>
      <c r="E98" s="1988"/>
      <c r="F98" s="1988"/>
      <c r="G98" s="1988"/>
      <c r="H98" s="1353"/>
      <c r="I98" s="213"/>
      <c r="J98" s="129"/>
      <c r="K98" s="129"/>
      <c r="L98" s="129"/>
      <c r="M98" s="188"/>
      <c r="N98" s="129"/>
      <c r="O98" s="129"/>
      <c r="P98" s="129"/>
      <c r="Q98" s="129"/>
      <c r="R98" s="188"/>
      <c r="S98" s="129"/>
      <c r="T98" s="129"/>
      <c r="W98" s="188"/>
      <c r="AB98" s="188"/>
    </row>
    <row r="99" spans="1:33" s="80" customFormat="1" ht="15.4" customHeight="1" x14ac:dyDescent="0.2">
      <c r="A99" s="1150" t="s">
        <v>620</v>
      </c>
      <c r="B99" s="2012" t="s">
        <v>852</v>
      </c>
      <c r="C99" s="2012"/>
      <c r="D99" s="2012"/>
      <c r="E99" s="2012"/>
      <c r="F99" s="2012"/>
      <c r="G99" s="2012"/>
      <c r="H99" s="1353"/>
      <c r="I99" s="213"/>
      <c r="J99" s="129"/>
      <c r="K99" s="129"/>
      <c r="L99" s="129"/>
      <c r="M99" s="188"/>
      <c r="N99" s="129"/>
      <c r="O99" s="129"/>
      <c r="P99" s="129"/>
      <c r="Q99" s="129"/>
      <c r="R99" s="188"/>
      <c r="S99" s="129"/>
      <c r="T99" s="129"/>
      <c r="W99" s="188"/>
      <c r="AB99" s="188"/>
    </row>
    <row r="100" spans="1:33" s="80" customFormat="1" ht="15.4" customHeight="1" x14ac:dyDescent="0.2">
      <c r="A100" s="1150" t="s">
        <v>622</v>
      </c>
      <c r="B100" s="2012" t="s">
        <v>641</v>
      </c>
      <c r="C100" s="2012"/>
      <c r="D100" s="2012"/>
      <c r="E100" s="2012"/>
      <c r="F100" s="2012"/>
      <c r="G100" s="2012"/>
      <c r="H100" s="1353"/>
      <c r="I100" s="213"/>
      <c r="J100" s="129"/>
      <c r="K100" s="129"/>
      <c r="L100" s="129"/>
      <c r="M100" s="188"/>
      <c r="N100" s="129"/>
      <c r="O100" s="129"/>
      <c r="P100" s="129"/>
      <c r="Q100" s="129"/>
      <c r="R100" s="188"/>
      <c r="S100" s="129"/>
      <c r="T100" s="129"/>
      <c r="W100" s="188"/>
      <c r="AB100" s="188"/>
    </row>
    <row r="101" spans="1:33" s="80" customFormat="1" ht="15.4" customHeight="1" x14ac:dyDescent="0.2">
      <c r="A101" s="1150" t="s">
        <v>660</v>
      </c>
      <c r="B101" s="2012" t="s">
        <v>770</v>
      </c>
      <c r="C101" s="2012"/>
      <c r="D101" s="2012"/>
      <c r="E101" s="2012"/>
      <c r="F101" s="2012"/>
      <c r="G101" s="2012"/>
      <c r="H101" s="1353"/>
      <c r="I101" s="213"/>
      <c r="J101" s="129"/>
      <c r="K101" s="129"/>
      <c r="L101" s="129"/>
      <c r="M101" s="188"/>
      <c r="N101" s="129"/>
      <c r="O101" s="129"/>
      <c r="P101" s="129"/>
      <c r="Q101" s="129"/>
      <c r="R101" s="188"/>
      <c r="S101" s="129"/>
      <c r="T101" s="129"/>
      <c r="W101" s="188"/>
      <c r="AB101" s="188"/>
    </row>
    <row r="102" spans="1:33" s="80" customFormat="1" x14ac:dyDescent="0.2">
      <c r="A102" s="1271"/>
      <c r="B102" s="97"/>
      <c r="C102" s="248"/>
      <c r="D102" s="131"/>
      <c r="E102" s="529"/>
      <c r="F102" s="529"/>
      <c r="G102" s="529"/>
      <c r="H102" s="1353"/>
      <c r="I102" s="213"/>
      <c r="J102" s="129"/>
      <c r="K102" s="129"/>
      <c r="L102" s="129"/>
      <c r="M102" s="188"/>
      <c r="N102" s="129"/>
      <c r="O102" s="129"/>
      <c r="P102" s="129"/>
      <c r="Q102" s="129"/>
      <c r="R102" s="188"/>
      <c r="S102" s="129"/>
      <c r="T102" s="129"/>
      <c r="W102" s="188"/>
      <c r="AB102" s="188"/>
    </row>
    <row r="103" spans="1:33" s="80" customFormat="1" x14ac:dyDescent="0.2">
      <c r="A103" s="122"/>
      <c r="B103" s="90"/>
      <c r="C103" s="102"/>
      <c r="D103" s="131"/>
      <c r="E103" s="131"/>
      <c r="F103" s="131"/>
      <c r="G103" s="131"/>
      <c r="H103" s="1348"/>
      <c r="I103" s="131"/>
      <c r="J103" s="131"/>
      <c r="K103" s="131"/>
      <c r="L103" s="131"/>
      <c r="M103" s="131"/>
      <c r="N103" s="129"/>
      <c r="O103" s="129"/>
      <c r="P103" s="129"/>
      <c r="Q103" s="129"/>
      <c r="R103" s="188"/>
      <c r="S103" s="129"/>
      <c r="T103" s="129"/>
      <c r="U103" s="129"/>
      <c r="V103" s="129"/>
      <c r="W103" s="188"/>
      <c r="X103" s="129"/>
      <c r="Y103" s="129"/>
      <c r="AB103" s="188"/>
      <c r="AG103" s="188"/>
    </row>
    <row r="104" spans="1:33" s="80" customFormat="1" x14ac:dyDescent="0.2">
      <c r="A104" s="122"/>
      <c r="B104" s="90"/>
      <c r="C104" s="102"/>
      <c r="D104" s="267"/>
      <c r="E104" s="268"/>
      <c r="F104" s="267"/>
      <c r="G104" s="268"/>
      <c r="H104" s="1354"/>
      <c r="I104" s="101"/>
      <c r="J104" s="101"/>
      <c r="K104" s="101"/>
      <c r="L104" s="101"/>
      <c r="M104" s="101"/>
      <c r="N104" s="212"/>
      <c r="O104" s="212"/>
      <c r="P104" s="212"/>
      <c r="Q104" s="212"/>
      <c r="R104" s="598"/>
      <c r="S104" s="212"/>
      <c r="T104" s="212"/>
      <c r="U104" s="212"/>
      <c r="V104" s="212"/>
      <c r="W104" s="598"/>
      <c r="X104" s="212"/>
      <c r="Y104" s="212"/>
      <c r="Z104" s="220"/>
      <c r="AA104" s="220"/>
      <c r="AB104" s="598"/>
      <c r="AG104" s="188"/>
    </row>
    <row r="105" spans="1:33" s="80" customFormat="1" x14ac:dyDescent="0.2">
      <c r="A105" s="122"/>
      <c r="B105" s="90"/>
      <c r="C105" s="102"/>
      <c r="D105" s="101"/>
      <c r="E105" s="101"/>
      <c r="F105" s="101"/>
      <c r="G105" s="101"/>
      <c r="H105" s="364"/>
      <c r="I105" s="101"/>
      <c r="J105" s="101"/>
      <c r="K105" s="101"/>
      <c r="L105" s="101"/>
      <c r="M105" s="101"/>
      <c r="N105" s="212"/>
      <c r="O105" s="212"/>
      <c r="P105" s="212"/>
      <c r="Q105" s="212"/>
      <c r="R105" s="598"/>
      <c r="S105" s="212"/>
      <c r="T105" s="212"/>
      <c r="U105" s="212"/>
      <c r="V105" s="212"/>
      <c r="W105" s="598"/>
      <c r="X105" s="212"/>
      <c r="Y105" s="212"/>
      <c r="Z105" s="220"/>
      <c r="AA105" s="220"/>
      <c r="AB105" s="598"/>
      <c r="AG105" s="188"/>
    </row>
    <row r="106" spans="1:33" x14ac:dyDescent="0.2">
      <c r="D106" s="297"/>
      <c r="E106" s="297"/>
      <c r="F106" s="297"/>
      <c r="G106" s="297"/>
      <c r="H106" s="1355"/>
      <c r="I106" s="297"/>
      <c r="J106" s="297"/>
      <c r="M106" s="103"/>
    </row>
    <row r="107" spans="1:33" x14ac:dyDescent="0.2">
      <c r="C107" s="106"/>
      <c r="D107" s="146"/>
      <c r="E107" s="146"/>
      <c r="F107" s="146"/>
      <c r="G107" s="146"/>
      <c r="H107" s="1356"/>
      <c r="I107" s="146"/>
      <c r="J107" s="146"/>
      <c r="M107" s="103"/>
    </row>
    <row r="108" spans="1:33" x14ac:dyDescent="0.2">
      <c r="C108" s="106"/>
      <c r="D108" s="146"/>
      <c r="E108" s="307"/>
      <c r="F108" s="146"/>
      <c r="G108" s="103"/>
      <c r="H108" s="364"/>
      <c r="I108" s="146"/>
      <c r="J108" s="103"/>
      <c r="M108" s="103"/>
    </row>
    <row r="109" spans="1:33" x14ac:dyDescent="0.2">
      <c r="C109" s="106"/>
      <c r="F109" s="103"/>
      <c r="G109" s="103"/>
      <c r="H109" s="364"/>
      <c r="I109" s="103"/>
      <c r="J109" s="103"/>
      <c r="M109" s="103"/>
      <c r="N109" s="380"/>
      <c r="O109" s="108"/>
    </row>
    <row r="110" spans="1:33" x14ac:dyDescent="0.2">
      <c r="C110" s="106"/>
      <c r="F110" s="103"/>
      <c r="G110" s="103"/>
      <c r="H110" s="364"/>
      <c r="I110" s="103"/>
      <c r="J110" s="103"/>
      <c r="M110" s="103"/>
      <c r="N110" s="381"/>
      <c r="O110" s="108"/>
    </row>
    <row r="111" spans="1:33" x14ac:dyDescent="0.2">
      <c r="C111" s="106"/>
      <c r="F111" s="103"/>
      <c r="G111" s="103"/>
      <c r="H111" s="364"/>
      <c r="I111" s="103"/>
      <c r="J111" s="103"/>
      <c r="M111" s="103"/>
      <c r="N111" s="381"/>
      <c r="O111" s="108"/>
    </row>
    <row r="112" spans="1:33" x14ac:dyDescent="0.2">
      <c r="C112" s="106"/>
      <c r="F112" s="103"/>
      <c r="G112" s="103"/>
      <c r="H112" s="364"/>
      <c r="I112" s="103"/>
      <c r="J112" s="103"/>
      <c r="M112" s="103"/>
      <c r="N112" s="380"/>
      <c r="O112" s="108"/>
    </row>
    <row r="113" spans="1:33" x14ac:dyDescent="0.2">
      <c r="C113" s="106"/>
      <c r="F113" s="103"/>
      <c r="G113" s="103"/>
      <c r="H113" s="364"/>
      <c r="I113" s="103"/>
      <c r="J113" s="103"/>
      <c r="M113" s="103"/>
      <c r="N113" s="380"/>
      <c r="O113" s="108"/>
    </row>
    <row r="114" spans="1:33" x14ac:dyDescent="0.2">
      <c r="C114" s="106"/>
      <c r="E114" s="101"/>
      <c r="F114" s="103"/>
      <c r="G114" s="103"/>
      <c r="H114" s="364"/>
      <c r="I114" s="103"/>
      <c r="J114" s="103"/>
      <c r="M114" s="103"/>
      <c r="N114" s="386"/>
      <c r="O114" s="108"/>
    </row>
    <row r="115" spans="1:33" x14ac:dyDescent="0.2">
      <c r="C115" s="106"/>
      <c r="F115" s="103"/>
      <c r="G115" s="103"/>
      <c r="H115" s="364"/>
      <c r="I115" s="103"/>
      <c r="J115" s="103"/>
      <c r="M115" s="103"/>
      <c r="N115" s="380"/>
      <c r="O115" s="108"/>
    </row>
    <row r="116" spans="1:33" s="128" customFormat="1" x14ac:dyDescent="0.2">
      <c r="A116" s="126"/>
      <c r="B116" s="106"/>
      <c r="C116" s="106"/>
      <c r="D116" s="103"/>
      <c r="E116" s="103"/>
      <c r="F116" s="103"/>
      <c r="G116" s="103"/>
      <c r="H116" s="364"/>
      <c r="I116" s="103"/>
      <c r="J116" s="103"/>
      <c r="K116" s="103"/>
      <c r="L116" s="103"/>
      <c r="M116" s="103"/>
      <c r="N116" s="380"/>
      <c r="O116" s="108"/>
      <c r="R116" s="177"/>
      <c r="W116" s="177"/>
      <c r="Z116" s="111"/>
      <c r="AA116" s="111"/>
      <c r="AB116" s="177"/>
      <c r="AC116" s="88"/>
      <c r="AD116" s="88"/>
      <c r="AE116" s="88"/>
      <c r="AF116" s="88"/>
      <c r="AG116" s="89"/>
    </row>
    <row r="117" spans="1:33" s="128" customFormat="1" x14ac:dyDescent="0.2">
      <c r="A117" s="126"/>
      <c r="B117" s="106"/>
      <c r="C117" s="106"/>
      <c r="D117" s="103"/>
      <c r="E117" s="103"/>
      <c r="F117" s="103"/>
      <c r="G117" s="103"/>
      <c r="H117" s="364"/>
      <c r="I117" s="103"/>
      <c r="J117" s="103"/>
      <c r="K117" s="103"/>
      <c r="L117" s="103"/>
      <c r="M117" s="103"/>
      <c r="R117" s="177"/>
      <c r="W117" s="177"/>
      <c r="Z117" s="111"/>
      <c r="AA117" s="111"/>
      <c r="AB117" s="177"/>
      <c r="AC117" s="88"/>
      <c r="AD117" s="88"/>
      <c r="AE117" s="88"/>
      <c r="AF117" s="88"/>
      <c r="AG117" s="89"/>
    </row>
    <row r="118" spans="1:33" s="128" customFormat="1" x14ac:dyDescent="0.2">
      <c r="A118" s="126"/>
      <c r="B118" s="106"/>
      <c r="C118" s="106"/>
      <c r="D118" s="103"/>
      <c r="E118" s="103"/>
      <c r="F118" s="103"/>
      <c r="G118" s="103"/>
      <c r="H118" s="364"/>
      <c r="I118" s="103"/>
      <c r="J118" s="103"/>
      <c r="K118" s="103"/>
      <c r="L118" s="103"/>
      <c r="M118" s="103"/>
      <c r="R118" s="177"/>
      <c r="W118" s="177"/>
      <c r="Z118" s="111"/>
      <c r="AA118" s="111"/>
      <c r="AB118" s="177"/>
      <c r="AC118" s="88"/>
      <c r="AD118" s="88"/>
      <c r="AE118" s="88"/>
      <c r="AF118" s="88"/>
      <c r="AG118" s="89"/>
    </row>
    <row r="119" spans="1:33" s="128" customFormat="1" x14ac:dyDescent="0.2">
      <c r="A119" s="126"/>
      <c r="B119" s="106"/>
      <c r="C119" s="106"/>
      <c r="D119" s="103"/>
      <c r="E119" s="103"/>
      <c r="F119" s="103"/>
      <c r="G119" s="103"/>
      <c r="H119" s="364"/>
      <c r="I119" s="103"/>
      <c r="J119" s="103"/>
      <c r="K119" s="103"/>
      <c r="L119" s="103"/>
      <c r="M119" s="103"/>
      <c r="R119" s="177"/>
      <c r="W119" s="177"/>
      <c r="Z119" s="111"/>
      <c r="AA119" s="111"/>
      <c r="AB119" s="177"/>
      <c r="AC119" s="88"/>
      <c r="AD119" s="88"/>
      <c r="AE119" s="88"/>
      <c r="AF119" s="88"/>
      <c r="AG119" s="89"/>
    </row>
    <row r="120" spans="1:33" s="128" customFormat="1" x14ac:dyDescent="0.2">
      <c r="A120" s="126"/>
      <c r="B120" s="106"/>
      <c r="C120" s="106"/>
      <c r="D120" s="103"/>
      <c r="E120" s="103"/>
      <c r="F120" s="103"/>
      <c r="G120" s="103"/>
      <c r="H120" s="364"/>
      <c r="I120" s="103"/>
      <c r="J120" s="103"/>
      <c r="K120" s="103"/>
      <c r="L120" s="103"/>
      <c r="M120" s="103"/>
      <c r="R120" s="177"/>
      <c r="W120" s="177"/>
      <c r="Z120" s="111"/>
      <c r="AA120" s="111"/>
      <c r="AB120" s="177"/>
      <c r="AC120" s="88"/>
      <c r="AD120" s="88"/>
      <c r="AE120" s="88"/>
      <c r="AF120" s="88"/>
      <c r="AG120" s="89"/>
    </row>
    <row r="121" spans="1:33" s="128" customFormat="1" x14ac:dyDescent="0.2">
      <c r="A121" s="126"/>
      <c r="B121" s="106"/>
      <c r="C121" s="106"/>
      <c r="D121" s="103"/>
      <c r="E121" s="103"/>
      <c r="F121" s="103"/>
      <c r="G121" s="103"/>
      <c r="H121" s="364"/>
      <c r="I121" s="103"/>
      <c r="J121" s="178"/>
      <c r="K121" s="103"/>
      <c r="L121" s="103"/>
      <c r="M121" s="103"/>
      <c r="R121" s="177"/>
      <c r="W121" s="177"/>
      <c r="Z121" s="111"/>
      <c r="AA121" s="111"/>
      <c r="AB121" s="177"/>
      <c r="AC121" s="88"/>
      <c r="AD121" s="88"/>
      <c r="AE121" s="88"/>
      <c r="AF121" s="88"/>
      <c r="AG121" s="89"/>
    </row>
    <row r="122" spans="1:33" s="128" customFormat="1" x14ac:dyDescent="0.2">
      <c r="A122" s="126"/>
      <c r="B122" s="106"/>
      <c r="C122" s="227"/>
      <c r="D122" s="103"/>
      <c r="E122" s="103"/>
      <c r="F122" s="103"/>
      <c r="G122" s="103"/>
      <c r="H122" s="364"/>
      <c r="I122" s="103"/>
      <c r="J122" s="103"/>
      <c r="K122" s="103"/>
      <c r="L122" s="103"/>
      <c r="M122" s="103"/>
      <c r="R122" s="177"/>
      <c r="W122" s="177"/>
      <c r="Z122" s="111"/>
      <c r="AA122" s="111"/>
      <c r="AB122" s="177"/>
      <c r="AC122" s="88"/>
      <c r="AD122" s="88"/>
      <c r="AE122" s="88"/>
      <c r="AF122" s="88"/>
      <c r="AG122" s="89"/>
    </row>
    <row r="123" spans="1:33" s="128" customFormat="1" x14ac:dyDescent="0.2">
      <c r="A123" s="126"/>
      <c r="B123" s="106"/>
      <c r="C123" s="227"/>
      <c r="D123" s="103"/>
      <c r="E123" s="103"/>
      <c r="F123" s="103"/>
      <c r="G123" s="103"/>
      <c r="H123" s="364"/>
      <c r="I123" s="103"/>
      <c r="J123" s="103"/>
      <c r="K123" s="103"/>
      <c r="L123" s="103"/>
      <c r="M123" s="103"/>
      <c r="R123" s="177"/>
      <c r="W123" s="177"/>
      <c r="Z123" s="111"/>
      <c r="AA123" s="111"/>
      <c r="AB123" s="177"/>
      <c r="AC123" s="88"/>
      <c r="AD123" s="88"/>
      <c r="AE123" s="88"/>
      <c r="AF123" s="88"/>
      <c r="AG123" s="89"/>
    </row>
    <row r="124" spans="1:33" s="128" customFormat="1" x14ac:dyDescent="0.2">
      <c r="A124" s="126"/>
      <c r="B124" s="106"/>
      <c r="C124" s="227"/>
      <c r="D124" s="103"/>
      <c r="E124" s="103"/>
      <c r="F124" s="103"/>
      <c r="G124" s="103"/>
      <c r="H124" s="364"/>
      <c r="I124" s="103"/>
      <c r="J124" s="103"/>
      <c r="K124" s="103"/>
      <c r="L124" s="103"/>
      <c r="M124" s="103"/>
      <c r="R124" s="177"/>
      <c r="W124" s="177"/>
      <c r="Z124" s="111"/>
      <c r="AA124" s="111"/>
      <c r="AB124" s="177"/>
      <c r="AC124" s="88"/>
      <c r="AD124" s="88"/>
      <c r="AE124" s="88"/>
      <c r="AF124" s="88"/>
      <c r="AG124" s="89"/>
    </row>
    <row r="125" spans="1:33" s="128" customFormat="1" x14ac:dyDescent="0.2">
      <c r="A125" s="126"/>
      <c r="B125" s="106"/>
      <c r="C125" s="227"/>
      <c r="D125" s="103"/>
      <c r="E125" s="103"/>
      <c r="F125" s="103"/>
      <c r="G125" s="103"/>
      <c r="H125" s="364"/>
      <c r="I125" s="103"/>
      <c r="J125" s="103"/>
      <c r="K125" s="103"/>
      <c r="L125" s="103"/>
      <c r="M125" s="103"/>
      <c r="R125" s="177"/>
      <c r="W125" s="177"/>
      <c r="Z125" s="111"/>
      <c r="AA125" s="111"/>
      <c r="AB125" s="177"/>
      <c r="AC125" s="88"/>
      <c r="AD125" s="88"/>
      <c r="AE125" s="88"/>
      <c r="AF125" s="88"/>
      <c r="AG125" s="89"/>
    </row>
    <row r="126" spans="1:33" s="128" customFormat="1" x14ac:dyDescent="0.2">
      <c r="A126" s="126"/>
      <c r="B126" s="106"/>
      <c r="C126" s="227"/>
      <c r="D126" s="103"/>
      <c r="E126" s="103"/>
      <c r="F126" s="103"/>
      <c r="G126" s="103"/>
      <c r="H126" s="364"/>
      <c r="I126" s="103"/>
      <c r="J126" s="103"/>
      <c r="K126" s="103"/>
      <c r="L126" s="103"/>
      <c r="M126" s="103"/>
      <c r="R126" s="177"/>
      <c r="W126" s="177"/>
      <c r="Z126" s="111"/>
      <c r="AA126" s="111"/>
      <c r="AB126" s="177"/>
      <c r="AC126" s="88"/>
      <c r="AD126" s="88"/>
      <c r="AE126" s="88"/>
      <c r="AF126" s="88"/>
      <c r="AG126" s="89"/>
    </row>
    <row r="127" spans="1:33" s="128" customFormat="1" x14ac:dyDescent="0.2">
      <c r="A127" s="126"/>
      <c r="B127" s="106"/>
      <c r="C127" s="227"/>
      <c r="D127" s="103"/>
      <c r="E127" s="103"/>
      <c r="F127" s="103"/>
      <c r="G127" s="103"/>
      <c r="H127" s="364"/>
      <c r="I127" s="103"/>
      <c r="J127" s="103"/>
      <c r="K127" s="103"/>
      <c r="L127" s="103"/>
      <c r="M127" s="103"/>
      <c r="R127" s="177"/>
      <c r="W127" s="177"/>
      <c r="Z127" s="111"/>
      <c r="AA127" s="111"/>
      <c r="AB127" s="177"/>
      <c r="AC127" s="88"/>
      <c r="AD127" s="88"/>
      <c r="AE127" s="88"/>
      <c r="AF127" s="88"/>
      <c r="AG127" s="89"/>
    </row>
    <row r="128" spans="1:33" s="128" customFormat="1" x14ac:dyDescent="0.2">
      <c r="A128" s="126"/>
      <c r="B128" s="106"/>
      <c r="C128" s="227"/>
      <c r="D128" s="103"/>
      <c r="E128" s="103"/>
      <c r="F128" s="103"/>
      <c r="G128" s="103"/>
      <c r="H128" s="364"/>
      <c r="I128" s="103"/>
      <c r="J128" s="103"/>
      <c r="K128" s="103"/>
      <c r="L128" s="103"/>
      <c r="M128" s="103"/>
      <c r="R128" s="177"/>
      <c r="W128" s="177"/>
      <c r="Z128" s="111"/>
      <c r="AA128" s="111"/>
      <c r="AB128" s="177"/>
      <c r="AC128" s="88"/>
      <c r="AD128" s="88"/>
      <c r="AE128" s="88"/>
      <c r="AF128" s="88"/>
      <c r="AG128" s="89"/>
    </row>
    <row r="129" spans="1:33" s="128" customFormat="1" x14ac:dyDescent="0.2">
      <c r="A129" s="126"/>
      <c r="B129" s="106"/>
      <c r="C129" s="227"/>
      <c r="D129" s="103"/>
      <c r="E129" s="103"/>
      <c r="F129" s="103"/>
      <c r="G129" s="103"/>
      <c r="H129" s="364"/>
      <c r="I129" s="103"/>
      <c r="J129" s="103"/>
      <c r="K129" s="103"/>
      <c r="L129" s="103"/>
      <c r="M129" s="103"/>
      <c r="R129" s="177"/>
      <c r="W129" s="177"/>
      <c r="Z129" s="111"/>
      <c r="AA129" s="111"/>
      <c r="AB129" s="177"/>
      <c r="AC129" s="88"/>
      <c r="AD129" s="88"/>
      <c r="AE129" s="88"/>
      <c r="AF129" s="88"/>
      <c r="AG129" s="89"/>
    </row>
    <row r="130" spans="1:33" s="128" customFormat="1" x14ac:dyDescent="0.2">
      <c r="A130" s="126"/>
      <c r="B130" s="106"/>
      <c r="C130" s="227"/>
      <c r="D130" s="103"/>
      <c r="E130" s="103"/>
      <c r="F130" s="103"/>
      <c r="G130" s="103"/>
      <c r="H130" s="364"/>
      <c r="I130" s="103"/>
      <c r="J130" s="103"/>
      <c r="K130" s="103"/>
      <c r="L130" s="103"/>
      <c r="M130" s="103"/>
      <c r="R130" s="177"/>
      <c r="W130" s="177"/>
      <c r="Z130" s="111"/>
      <c r="AA130" s="111"/>
      <c r="AB130" s="177"/>
      <c r="AC130" s="88"/>
      <c r="AD130" s="88"/>
      <c r="AE130" s="88"/>
      <c r="AF130" s="88"/>
      <c r="AG130" s="89"/>
    </row>
    <row r="131" spans="1:33" s="128" customFormat="1" x14ac:dyDescent="0.2">
      <c r="A131" s="126"/>
      <c r="B131" s="106"/>
      <c r="C131" s="227"/>
      <c r="D131" s="103"/>
      <c r="E131" s="103"/>
      <c r="F131" s="103"/>
      <c r="G131" s="103"/>
      <c r="H131" s="364"/>
      <c r="I131" s="103"/>
      <c r="J131" s="103"/>
      <c r="K131" s="103"/>
      <c r="L131" s="103"/>
      <c r="M131" s="103"/>
      <c r="R131" s="177"/>
      <c r="W131" s="177"/>
      <c r="Z131" s="111"/>
      <c r="AA131" s="111"/>
      <c r="AB131" s="177"/>
      <c r="AC131" s="88"/>
      <c r="AD131" s="88"/>
      <c r="AE131" s="88"/>
      <c r="AF131" s="88"/>
      <c r="AG131" s="89"/>
    </row>
    <row r="132" spans="1:33" s="128" customFormat="1" x14ac:dyDescent="0.2">
      <c r="A132" s="126"/>
      <c r="B132" s="106"/>
      <c r="C132" s="227"/>
      <c r="D132" s="103"/>
      <c r="E132" s="103"/>
      <c r="F132" s="103"/>
      <c r="G132" s="103"/>
      <c r="H132" s="364"/>
      <c r="I132" s="103"/>
      <c r="J132" s="103"/>
      <c r="K132" s="103"/>
      <c r="L132" s="103"/>
      <c r="M132" s="103"/>
      <c r="R132" s="177"/>
      <c r="W132" s="177"/>
      <c r="Z132" s="111"/>
      <c r="AA132" s="111"/>
      <c r="AB132" s="177"/>
      <c r="AC132" s="88"/>
      <c r="AD132" s="88"/>
      <c r="AE132" s="88"/>
      <c r="AF132" s="88"/>
      <c r="AG132" s="89"/>
    </row>
    <row r="133" spans="1:33" s="128" customFormat="1" x14ac:dyDescent="0.2">
      <c r="A133" s="126"/>
      <c r="B133" s="106"/>
      <c r="C133" s="227"/>
      <c r="D133" s="103"/>
      <c r="E133" s="103"/>
      <c r="F133" s="103"/>
      <c r="G133" s="103"/>
      <c r="H133" s="364"/>
      <c r="I133" s="103"/>
      <c r="J133" s="103"/>
      <c r="K133" s="103"/>
      <c r="L133" s="103"/>
      <c r="M133" s="103"/>
      <c r="R133" s="177"/>
      <c r="W133" s="177"/>
      <c r="Z133" s="111"/>
      <c r="AA133" s="111"/>
      <c r="AB133" s="177"/>
      <c r="AC133" s="88"/>
      <c r="AD133" s="88"/>
      <c r="AE133" s="88"/>
      <c r="AF133" s="88"/>
      <c r="AG133" s="89"/>
    </row>
    <row r="134" spans="1:33" s="128" customFormat="1" x14ac:dyDescent="0.2">
      <c r="A134" s="126"/>
      <c r="B134" s="106"/>
      <c r="C134" s="227"/>
      <c r="D134" s="103"/>
      <c r="E134" s="103"/>
      <c r="F134" s="103"/>
      <c r="G134" s="103"/>
      <c r="H134" s="364"/>
      <c r="I134" s="120"/>
      <c r="J134" s="120"/>
      <c r="K134" s="103"/>
      <c r="L134" s="103"/>
      <c r="M134" s="593"/>
      <c r="R134" s="177"/>
      <c r="W134" s="177"/>
      <c r="Z134" s="111"/>
      <c r="AA134" s="111"/>
      <c r="AB134" s="177"/>
      <c r="AC134" s="88"/>
      <c r="AD134" s="88"/>
      <c r="AE134" s="88"/>
      <c r="AF134" s="88"/>
      <c r="AG134" s="89"/>
    </row>
    <row r="135" spans="1:33" s="128" customFormat="1" x14ac:dyDescent="0.2">
      <c r="A135" s="126"/>
      <c r="B135" s="106"/>
      <c r="C135" s="227"/>
      <c r="D135" s="103"/>
      <c r="E135" s="103"/>
      <c r="F135" s="103"/>
      <c r="G135" s="103"/>
      <c r="H135" s="364"/>
      <c r="I135" s="120"/>
      <c r="J135" s="120"/>
      <c r="K135" s="103"/>
      <c r="L135" s="103"/>
      <c r="M135" s="593"/>
      <c r="R135" s="177"/>
      <c r="W135" s="177"/>
      <c r="Z135" s="111"/>
      <c r="AA135" s="111"/>
      <c r="AB135" s="177"/>
      <c r="AC135" s="88"/>
      <c r="AD135" s="88"/>
      <c r="AE135" s="88"/>
      <c r="AF135" s="88"/>
      <c r="AG135" s="89"/>
    </row>
    <row r="136" spans="1:33" s="128" customFormat="1" x14ac:dyDescent="0.2">
      <c r="A136" s="126"/>
      <c r="B136" s="106"/>
      <c r="C136" s="227"/>
      <c r="D136" s="103"/>
      <c r="E136" s="103"/>
      <c r="F136" s="103"/>
      <c r="G136" s="103"/>
      <c r="H136" s="364"/>
      <c r="I136" s="120"/>
      <c r="J136" s="120"/>
      <c r="K136" s="103"/>
      <c r="L136" s="103"/>
      <c r="M136" s="593"/>
      <c r="R136" s="177"/>
      <c r="W136" s="177"/>
      <c r="Z136" s="111"/>
      <c r="AA136" s="111"/>
      <c r="AB136" s="177"/>
      <c r="AC136" s="88"/>
      <c r="AD136" s="88"/>
      <c r="AE136" s="88"/>
      <c r="AF136" s="88"/>
      <c r="AG136" s="89"/>
    </row>
    <row r="137" spans="1:33" s="128" customFormat="1" x14ac:dyDescent="0.2">
      <c r="A137" s="126"/>
      <c r="B137" s="106"/>
      <c r="C137" s="227"/>
      <c r="D137" s="103"/>
      <c r="E137" s="103"/>
      <c r="F137" s="103"/>
      <c r="G137" s="103"/>
      <c r="H137" s="364"/>
      <c r="I137" s="120"/>
      <c r="J137" s="120"/>
      <c r="K137" s="103"/>
      <c r="L137" s="103"/>
      <c r="M137" s="593"/>
      <c r="R137" s="177"/>
      <c r="W137" s="177"/>
      <c r="Z137" s="111"/>
      <c r="AA137" s="111"/>
      <c r="AB137" s="177"/>
      <c r="AC137" s="88"/>
      <c r="AD137" s="88"/>
      <c r="AE137" s="88"/>
      <c r="AF137" s="88"/>
      <c r="AG137" s="89"/>
    </row>
    <row r="138" spans="1:33" s="128" customFormat="1" x14ac:dyDescent="0.2">
      <c r="A138" s="126"/>
      <c r="B138" s="106"/>
      <c r="C138" s="227"/>
      <c r="D138" s="103"/>
      <c r="E138" s="103"/>
      <c r="F138" s="103"/>
      <c r="G138" s="103"/>
      <c r="H138" s="364"/>
      <c r="I138" s="120"/>
      <c r="J138" s="120"/>
      <c r="K138" s="103"/>
      <c r="L138" s="103"/>
      <c r="M138" s="593"/>
      <c r="R138" s="177"/>
      <c r="W138" s="177"/>
      <c r="Z138" s="111"/>
      <c r="AA138" s="111"/>
      <c r="AB138" s="177"/>
      <c r="AC138" s="88"/>
      <c r="AD138" s="88"/>
      <c r="AE138" s="88"/>
      <c r="AF138" s="88"/>
      <c r="AG138" s="89"/>
    </row>
    <row r="139" spans="1:33" s="128" customFormat="1" x14ac:dyDescent="0.2">
      <c r="A139" s="126"/>
      <c r="B139" s="106"/>
      <c r="C139" s="227"/>
      <c r="D139" s="103"/>
      <c r="E139" s="103"/>
      <c r="F139" s="103"/>
      <c r="G139" s="103"/>
      <c r="H139" s="364"/>
      <c r="I139" s="120"/>
      <c r="J139" s="120"/>
      <c r="K139" s="103"/>
      <c r="L139" s="103"/>
      <c r="M139" s="593"/>
      <c r="R139" s="177"/>
      <c r="W139" s="177"/>
      <c r="Z139" s="111"/>
      <c r="AA139" s="111"/>
      <c r="AB139" s="177"/>
      <c r="AC139" s="88"/>
      <c r="AD139" s="88"/>
      <c r="AE139" s="88"/>
      <c r="AF139" s="88"/>
      <c r="AG139" s="89"/>
    </row>
    <row r="140" spans="1:33" s="128" customFormat="1" x14ac:dyDescent="0.2">
      <c r="A140" s="126"/>
      <c r="B140" s="106"/>
      <c r="C140" s="227"/>
      <c r="D140" s="103"/>
      <c r="E140" s="103"/>
      <c r="F140" s="103"/>
      <c r="G140" s="103"/>
      <c r="H140" s="364"/>
      <c r="I140" s="120"/>
      <c r="J140" s="120"/>
      <c r="K140" s="103"/>
      <c r="L140" s="103"/>
      <c r="M140" s="593"/>
      <c r="R140" s="177"/>
      <c r="W140" s="177"/>
      <c r="Z140" s="111"/>
      <c r="AA140" s="111"/>
      <c r="AB140" s="177"/>
      <c r="AC140" s="88"/>
      <c r="AD140" s="88"/>
      <c r="AE140" s="88"/>
      <c r="AF140" s="88"/>
      <c r="AG140" s="89"/>
    </row>
    <row r="141" spans="1:33" s="128" customFormat="1" x14ac:dyDescent="0.2">
      <c r="A141" s="126"/>
      <c r="B141" s="106"/>
      <c r="C141" s="227"/>
      <c r="D141" s="103"/>
      <c r="E141" s="103"/>
      <c r="F141" s="103"/>
      <c r="G141" s="103"/>
      <c r="H141" s="364"/>
      <c r="I141" s="120"/>
      <c r="J141" s="120"/>
      <c r="K141" s="103"/>
      <c r="L141" s="103"/>
      <c r="M141" s="593"/>
      <c r="R141" s="177"/>
      <c r="W141" s="177"/>
      <c r="Z141" s="111"/>
      <c r="AA141" s="111"/>
      <c r="AB141" s="177"/>
      <c r="AC141" s="88"/>
      <c r="AD141" s="88"/>
      <c r="AE141" s="88"/>
      <c r="AF141" s="88"/>
      <c r="AG141" s="89"/>
    </row>
    <row r="142" spans="1:33" s="128" customFormat="1" x14ac:dyDescent="0.2">
      <c r="A142" s="126"/>
      <c r="B142" s="106"/>
      <c r="C142" s="227"/>
      <c r="D142" s="103"/>
      <c r="E142" s="103"/>
      <c r="F142" s="103"/>
      <c r="G142" s="103"/>
      <c r="H142" s="364"/>
      <c r="I142" s="120"/>
      <c r="J142" s="120"/>
      <c r="K142" s="103"/>
      <c r="L142" s="103"/>
      <c r="M142" s="593"/>
      <c r="R142" s="177"/>
      <c r="W142" s="177"/>
      <c r="Z142" s="111"/>
      <c r="AA142" s="111"/>
      <c r="AB142" s="177"/>
      <c r="AC142" s="88"/>
      <c r="AD142" s="88"/>
      <c r="AE142" s="88"/>
      <c r="AF142" s="88"/>
      <c r="AG142" s="89"/>
    </row>
    <row r="143" spans="1:33" s="128" customFormat="1" x14ac:dyDescent="0.2">
      <c r="A143" s="126"/>
      <c r="B143" s="106"/>
      <c r="C143" s="227"/>
      <c r="D143" s="103"/>
      <c r="E143" s="103"/>
      <c r="F143" s="103"/>
      <c r="G143" s="103"/>
      <c r="H143" s="364"/>
      <c r="I143" s="120"/>
      <c r="J143" s="120"/>
      <c r="K143" s="103"/>
      <c r="L143" s="103"/>
      <c r="M143" s="593"/>
      <c r="R143" s="177"/>
      <c r="W143" s="177"/>
      <c r="Z143" s="111"/>
      <c r="AA143" s="111"/>
      <c r="AB143" s="177"/>
      <c r="AC143" s="88"/>
      <c r="AD143" s="88"/>
      <c r="AE143" s="88"/>
      <c r="AF143" s="88"/>
      <c r="AG143" s="89"/>
    </row>
    <row r="144" spans="1:33" s="128" customFormat="1" x14ac:dyDescent="0.2">
      <c r="A144" s="126"/>
      <c r="B144" s="106"/>
      <c r="C144" s="227"/>
      <c r="D144" s="103"/>
      <c r="E144" s="103"/>
      <c r="F144" s="103"/>
      <c r="G144" s="103"/>
      <c r="H144" s="364"/>
      <c r="I144" s="120"/>
      <c r="J144" s="120"/>
      <c r="K144" s="103"/>
      <c r="L144" s="103"/>
      <c r="M144" s="593"/>
      <c r="R144" s="177"/>
      <c r="W144" s="177"/>
      <c r="Z144" s="111"/>
      <c r="AA144" s="111"/>
      <c r="AB144" s="177"/>
      <c r="AC144" s="88"/>
      <c r="AD144" s="88"/>
      <c r="AE144" s="88"/>
      <c r="AF144" s="88"/>
      <c r="AG144" s="89"/>
    </row>
    <row r="145" spans="1:33" s="128" customFormat="1" x14ac:dyDescent="0.2">
      <c r="A145" s="126"/>
      <c r="B145" s="106"/>
      <c r="C145" s="227"/>
      <c r="D145" s="103"/>
      <c r="E145" s="103"/>
      <c r="F145" s="103"/>
      <c r="G145" s="103"/>
      <c r="H145" s="364"/>
      <c r="I145" s="120"/>
      <c r="J145" s="120"/>
      <c r="K145" s="103"/>
      <c r="L145" s="103"/>
      <c r="M145" s="593"/>
      <c r="R145" s="177"/>
      <c r="W145" s="177"/>
      <c r="Z145" s="111"/>
      <c r="AA145" s="111"/>
      <c r="AB145" s="177"/>
      <c r="AC145" s="88"/>
      <c r="AD145" s="88"/>
      <c r="AE145" s="88"/>
      <c r="AF145" s="88"/>
      <c r="AG145" s="89"/>
    </row>
    <row r="146" spans="1:33" s="128" customFormat="1" x14ac:dyDescent="0.2">
      <c r="A146" s="126"/>
      <c r="B146" s="106"/>
      <c r="C146" s="227"/>
      <c r="D146" s="103"/>
      <c r="E146" s="103"/>
      <c r="F146" s="103"/>
      <c r="G146" s="103"/>
      <c r="H146" s="364"/>
      <c r="I146" s="120"/>
      <c r="J146" s="120"/>
      <c r="K146" s="103"/>
      <c r="L146" s="103"/>
      <c r="M146" s="593"/>
      <c r="R146" s="177"/>
      <c r="W146" s="177"/>
      <c r="Z146" s="111"/>
      <c r="AA146" s="111"/>
      <c r="AB146" s="177"/>
      <c r="AC146" s="88"/>
      <c r="AD146" s="88"/>
      <c r="AE146" s="88"/>
      <c r="AF146" s="88"/>
      <c r="AG146" s="89"/>
    </row>
    <row r="147" spans="1:33" s="128" customFormat="1" x14ac:dyDescent="0.2">
      <c r="A147" s="126"/>
      <c r="B147" s="106"/>
      <c r="C147" s="227"/>
      <c r="D147" s="103"/>
      <c r="E147" s="103"/>
      <c r="F147" s="103"/>
      <c r="G147" s="103"/>
      <c r="H147" s="364"/>
      <c r="I147" s="120"/>
      <c r="J147" s="120"/>
      <c r="K147" s="103"/>
      <c r="L147" s="103"/>
      <c r="M147" s="593"/>
      <c r="R147" s="177"/>
      <c r="W147" s="177"/>
      <c r="Z147" s="111"/>
      <c r="AA147" s="111"/>
      <c r="AB147" s="177"/>
      <c r="AC147" s="88"/>
      <c r="AD147" s="88"/>
      <c r="AE147" s="88"/>
      <c r="AF147" s="88"/>
      <c r="AG147" s="89"/>
    </row>
    <row r="148" spans="1:33" s="120" customFormat="1" x14ac:dyDescent="0.2">
      <c r="A148" s="126"/>
      <c r="B148" s="106"/>
      <c r="C148" s="227"/>
      <c r="D148" s="103"/>
      <c r="E148" s="103"/>
      <c r="F148" s="103"/>
      <c r="G148" s="103"/>
      <c r="H148" s="364"/>
      <c r="K148" s="103"/>
      <c r="L148" s="103"/>
      <c r="M148" s="593"/>
      <c r="N148" s="128"/>
      <c r="O148" s="128"/>
      <c r="P148" s="128"/>
      <c r="Q148" s="128"/>
      <c r="R148" s="177"/>
      <c r="S148" s="128"/>
      <c r="T148" s="128"/>
      <c r="U148" s="128"/>
      <c r="V148" s="128"/>
      <c r="W148" s="177"/>
      <c r="X148" s="128"/>
      <c r="Y148" s="128"/>
      <c r="Z148" s="111"/>
      <c r="AA148" s="111"/>
      <c r="AB148" s="177"/>
      <c r="AC148" s="88"/>
      <c r="AD148" s="88"/>
      <c r="AE148" s="88"/>
      <c r="AF148" s="88"/>
      <c r="AG148" s="89"/>
    </row>
    <row r="149" spans="1:33" s="120" customFormat="1" x14ac:dyDescent="0.2">
      <c r="A149" s="126"/>
      <c r="B149" s="106"/>
      <c r="C149" s="227"/>
      <c r="D149" s="103"/>
      <c r="E149" s="103"/>
      <c r="F149" s="103"/>
      <c r="G149" s="103"/>
      <c r="H149" s="364"/>
      <c r="K149" s="103"/>
      <c r="L149" s="103"/>
      <c r="M149" s="593"/>
      <c r="N149" s="128"/>
      <c r="O149" s="128"/>
      <c r="P149" s="128"/>
      <c r="Q149" s="128"/>
      <c r="R149" s="177"/>
      <c r="S149" s="128"/>
      <c r="T149" s="128"/>
      <c r="U149" s="128"/>
      <c r="V149" s="128"/>
      <c r="W149" s="177"/>
      <c r="X149" s="128"/>
      <c r="Y149" s="128"/>
      <c r="Z149" s="111"/>
      <c r="AA149" s="111"/>
      <c r="AB149" s="177"/>
      <c r="AC149" s="88"/>
      <c r="AD149" s="88"/>
      <c r="AE149" s="88"/>
      <c r="AF149" s="88"/>
      <c r="AG149" s="89"/>
    </row>
    <row r="150" spans="1:33" s="120" customFormat="1" x14ac:dyDescent="0.2">
      <c r="A150" s="126"/>
      <c r="B150" s="106"/>
      <c r="C150" s="227"/>
      <c r="D150" s="103"/>
      <c r="E150" s="103"/>
      <c r="F150" s="103"/>
      <c r="G150" s="103"/>
      <c r="H150" s="364"/>
      <c r="K150" s="103"/>
      <c r="L150" s="103"/>
      <c r="M150" s="593"/>
      <c r="N150" s="128"/>
      <c r="O150" s="128"/>
      <c r="P150" s="128"/>
      <c r="Q150" s="128"/>
      <c r="R150" s="177"/>
      <c r="S150" s="128"/>
      <c r="T150" s="128"/>
      <c r="U150" s="128"/>
      <c r="V150" s="128"/>
      <c r="W150" s="177"/>
      <c r="X150" s="128"/>
      <c r="Y150" s="128"/>
      <c r="Z150" s="111"/>
      <c r="AA150" s="111"/>
      <c r="AB150" s="177"/>
      <c r="AC150" s="88"/>
      <c r="AD150" s="88"/>
      <c r="AE150" s="88"/>
      <c r="AF150" s="88"/>
      <c r="AG150" s="89"/>
    </row>
    <row r="151" spans="1:33" s="120" customFormat="1" x14ac:dyDescent="0.2">
      <c r="A151" s="126"/>
      <c r="B151" s="106"/>
      <c r="C151" s="227"/>
      <c r="D151" s="103"/>
      <c r="E151" s="103"/>
      <c r="F151" s="103"/>
      <c r="G151" s="103"/>
      <c r="H151" s="364"/>
      <c r="K151" s="103"/>
      <c r="L151" s="103"/>
      <c r="M151" s="593"/>
      <c r="N151" s="128"/>
      <c r="O151" s="128"/>
      <c r="P151" s="128"/>
      <c r="Q151" s="128"/>
      <c r="R151" s="177"/>
      <c r="S151" s="128"/>
      <c r="T151" s="128"/>
      <c r="U151" s="128"/>
      <c r="V151" s="128"/>
      <c r="W151" s="177"/>
      <c r="X151" s="128"/>
      <c r="Y151" s="128"/>
      <c r="Z151" s="111"/>
      <c r="AA151" s="111"/>
      <c r="AB151" s="177"/>
      <c r="AC151" s="88"/>
      <c r="AD151" s="88"/>
      <c r="AE151" s="88"/>
      <c r="AF151" s="88"/>
      <c r="AG151" s="89"/>
    </row>
    <row r="152" spans="1:33" s="120" customFormat="1" x14ac:dyDescent="0.2">
      <c r="A152" s="126"/>
      <c r="B152" s="106"/>
      <c r="C152" s="227"/>
      <c r="D152" s="103"/>
      <c r="E152" s="103"/>
      <c r="F152" s="103"/>
      <c r="G152" s="103"/>
      <c r="H152" s="364"/>
      <c r="K152" s="103"/>
      <c r="L152" s="103"/>
      <c r="M152" s="593"/>
      <c r="N152" s="128"/>
      <c r="O152" s="128"/>
      <c r="P152" s="128"/>
      <c r="Q152" s="128"/>
      <c r="R152" s="177"/>
      <c r="S152" s="128"/>
      <c r="T152" s="128"/>
      <c r="U152" s="128"/>
      <c r="V152" s="128"/>
      <c r="W152" s="177"/>
      <c r="X152" s="128"/>
      <c r="Y152" s="128"/>
      <c r="Z152" s="111"/>
      <c r="AA152" s="111"/>
      <c r="AB152" s="177"/>
      <c r="AC152" s="88"/>
      <c r="AD152" s="88"/>
      <c r="AE152" s="88"/>
      <c r="AF152" s="88"/>
      <c r="AG152" s="89"/>
    </row>
    <row r="153" spans="1:33" s="120" customFormat="1" x14ac:dyDescent="0.2">
      <c r="A153" s="126"/>
      <c r="B153" s="106"/>
      <c r="C153" s="227"/>
      <c r="D153" s="103"/>
      <c r="E153" s="103"/>
      <c r="F153" s="103"/>
      <c r="G153" s="103"/>
      <c r="H153" s="364"/>
      <c r="K153" s="103"/>
      <c r="L153" s="103"/>
      <c r="M153" s="593"/>
      <c r="N153" s="128"/>
      <c r="O153" s="128"/>
      <c r="P153" s="128"/>
      <c r="Q153" s="128"/>
      <c r="R153" s="177"/>
      <c r="S153" s="128"/>
      <c r="T153" s="128"/>
      <c r="U153" s="128"/>
      <c r="V153" s="128"/>
      <c r="W153" s="177"/>
      <c r="X153" s="128"/>
      <c r="Y153" s="128"/>
      <c r="Z153" s="111"/>
      <c r="AA153" s="111"/>
      <c r="AB153" s="177"/>
      <c r="AC153" s="88"/>
      <c r="AD153" s="88"/>
      <c r="AE153" s="88"/>
      <c r="AF153" s="88"/>
      <c r="AG153" s="89"/>
    </row>
    <row r="154" spans="1:33" s="120" customFormat="1" x14ac:dyDescent="0.2">
      <c r="A154" s="126"/>
      <c r="B154" s="106"/>
      <c r="C154" s="227"/>
      <c r="D154" s="103"/>
      <c r="E154" s="103"/>
      <c r="F154" s="103"/>
      <c r="G154" s="103"/>
      <c r="H154" s="364"/>
      <c r="K154" s="103"/>
      <c r="L154" s="103"/>
      <c r="M154" s="593"/>
      <c r="N154" s="128"/>
      <c r="O154" s="128"/>
      <c r="P154" s="128"/>
      <c r="Q154" s="128"/>
      <c r="R154" s="177"/>
      <c r="S154" s="128"/>
      <c r="T154" s="128"/>
      <c r="U154" s="128"/>
      <c r="V154" s="128"/>
      <c r="W154" s="177"/>
      <c r="X154" s="128"/>
      <c r="Y154" s="128"/>
      <c r="Z154" s="111"/>
      <c r="AA154" s="111"/>
      <c r="AB154" s="177"/>
      <c r="AC154" s="88"/>
      <c r="AD154" s="88"/>
      <c r="AE154" s="88"/>
      <c r="AF154" s="88"/>
      <c r="AG154" s="89"/>
    </row>
    <row r="155" spans="1:33" s="120" customFormat="1" x14ac:dyDescent="0.2">
      <c r="A155" s="126"/>
      <c r="B155" s="106"/>
      <c r="C155" s="227"/>
      <c r="D155" s="103"/>
      <c r="E155" s="103"/>
      <c r="F155" s="103"/>
      <c r="G155" s="103"/>
      <c r="H155" s="364"/>
      <c r="K155" s="103"/>
      <c r="L155" s="103"/>
      <c r="M155" s="593"/>
      <c r="N155" s="128"/>
      <c r="O155" s="128"/>
      <c r="P155" s="128"/>
      <c r="Q155" s="128"/>
      <c r="R155" s="177"/>
      <c r="S155" s="128"/>
      <c r="T155" s="128"/>
      <c r="U155" s="128"/>
      <c r="V155" s="128"/>
      <c r="W155" s="177"/>
      <c r="X155" s="128"/>
      <c r="Y155" s="128"/>
      <c r="Z155" s="111"/>
      <c r="AA155" s="111"/>
      <c r="AB155" s="177"/>
      <c r="AC155" s="88"/>
      <c r="AD155" s="88"/>
      <c r="AE155" s="88"/>
      <c r="AF155" s="88"/>
      <c r="AG155" s="89"/>
    </row>
    <row r="156" spans="1:33" s="120" customFormat="1" x14ac:dyDescent="0.2">
      <c r="A156" s="126"/>
      <c r="B156" s="106"/>
      <c r="C156" s="227"/>
      <c r="D156" s="103"/>
      <c r="E156" s="103"/>
      <c r="F156" s="103"/>
      <c r="G156" s="103"/>
      <c r="H156" s="364"/>
      <c r="K156" s="103"/>
      <c r="L156" s="103"/>
      <c r="M156" s="593"/>
      <c r="N156" s="128"/>
      <c r="O156" s="128"/>
      <c r="P156" s="128"/>
      <c r="Q156" s="128"/>
      <c r="R156" s="177"/>
      <c r="S156" s="128"/>
      <c r="T156" s="128"/>
      <c r="U156" s="128"/>
      <c r="V156" s="128"/>
      <c r="W156" s="177"/>
      <c r="X156" s="128"/>
      <c r="Y156" s="128"/>
      <c r="Z156" s="111"/>
      <c r="AA156" s="111"/>
      <c r="AB156" s="177"/>
      <c r="AC156" s="88"/>
      <c r="AD156" s="88"/>
      <c r="AE156" s="88"/>
      <c r="AF156" s="88"/>
      <c r="AG156" s="89"/>
    </row>
    <row r="157" spans="1:33" s="120" customFormat="1" x14ac:dyDescent="0.2">
      <c r="A157" s="126"/>
      <c r="B157" s="106"/>
      <c r="C157" s="227"/>
      <c r="D157" s="103"/>
      <c r="E157" s="103"/>
      <c r="F157" s="103"/>
      <c r="G157" s="103"/>
      <c r="H157" s="364"/>
      <c r="K157" s="103"/>
      <c r="L157" s="103"/>
      <c r="M157" s="593"/>
      <c r="N157" s="128"/>
      <c r="O157" s="128"/>
      <c r="P157" s="128"/>
      <c r="Q157" s="128"/>
      <c r="R157" s="177"/>
      <c r="S157" s="128"/>
      <c r="T157" s="128"/>
      <c r="U157" s="128"/>
      <c r="V157" s="128"/>
      <c r="W157" s="177"/>
      <c r="X157" s="128"/>
      <c r="Y157" s="128"/>
      <c r="Z157" s="111"/>
      <c r="AA157" s="111"/>
      <c r="AB157" s="177"/>
      <c r="AC157" s="88"/>
      <c r="AD157" s="88"/>
      <c r="AE157" s="88"/>
      <c r="AF157" s="88"/>
      <c r="AG157" s="89"/>
    </row>
    <row r="158" spans="1:33" s="120" customFormat="1" x14ac:dyDescent="0.2">
      <c r="A158" s="126"/>
      <c r="B158" s="106"/>
      <c r="C158" s="227"/>
      <c r="D158" s="103"/>
      <c r="E158" s="103"/>
      <c r="F158" s="103"/>
      <c r="G158" s="103"/>
      <c r="H158" s="364"/>
      <c r="K158" s="103"/>
      <c r="L158" s="103"/>
      <c r="M158" s="593"/>
      <c r="N158" s="128"/>
      <c r="O158" s="128"/>
      <c r="P158" s="128"/>
      <c r="Q158" s="128"/>
      <c r="R158" s="177"/>
      <c r="S158" s="128"/>
      <c r="T158" s="128"/>
      <c r="U158" s="128"/>
      <c r="V158" s="128"/>
      <c r="W158" s="177"/>
      <c r="X158" s="128"/>
      <c r="Y158" s="128"/>
      <c r="Z158" s="111"/>
      <c r="AA158" s="111"/>
      <c r="AB158" s="177"/>
      <c r="AC158" s="88"/>
      <c r="AD158" s="88"/>
      <c r="AE158" s="88"/>
      <c r="AF158" s="88"/>
      <c r="AG158" s="89"/>
    </row>
    <row r="159" spans="1:33" s="120" customFormat="1" x14ac:dyDescent="0.2">
      <c r="A159" s="126"/>
      <c r="B159" s="106"/>
      <c r="C159" s="227"/>
      <c r="D159" s="103"/>
      <c r="E159" s="103"/>
      <c r="F159" s="103"/>
      <c r="G159" s="103"/>
      <c r="H159" s="364"/>
      <c r="K159" s="103"/>
      <c r="L159" s="103"/>
      <c r="M159" s="593"/>
      <c r="N159" s="128"/>
      <c r="O159" s="128"/>
      <c r="P159" s="128"/>
      <c r="Q159" s="128"/>
      <c r="R159" s="177"/>
      <c r="S159" s="128"/>
      <c r="T159" s="128"/>
      <c r="U159" s="128"/>
      <c r="V159" s="128"/>
      <c r="W159" s="177"/>
      <c r="X159" s="128"/>
      <c r="Y159" s="128"/>
      <c r="Z159" s="111"/>
      <c r="AA159" s="111"/>
      <c r="AB159" s="177"/>
      <c r="AC159" s="88"/>
      <c r="AD159" s="88"/>
      <c r="AE159" s="88"/>
      <c r="AF159" s="88"/>
      <c r="AG159" s="89"/>
    </row>
    <row r="160" spans="1:33" s="120" customFormat="1" x14ac:dyDescent="0.2">
      <c r="A160" s="126"/>
      <c r="B160" s="106"/>
      <c r="C160" s="227"/>
      <c r="D160" s="103"/>
      <c r="E160" s="103"/>
      <c r="F160" s="103"/>
      <c r="G160" s="103"/>
      <c r="H160" s="364"/>
      <c r="K160" s="103"/>
      <c r="L160" s="103"/>
      <c r="M160" s="593"/>
      <c r="N160" s="128"/>
      <c r="O160" s="128"/>
      <c r="P160" s="128"/>
      <c r="Q160" s="128"/>
      <c r="R160" s="177"/>
      <c r="S160" s="128"/>
      <c r="T160" s="128"/>
      <c r="U160" s="128"/>
      <c r="V160" s="128"/>
      <c r="W160" s="177"/>
      <c r="X160" s="128"/>
      <c r="Y160" s="128"/>
      <c r="Z160" s="111"/>
      <c r="AA160" s="111"/>
      <c r="AB160" s="177"/>
      <c r="AC160" s="88"/>
      <c r="AD160" s="88"/>
      <c r="AE160" s="88"/>
      <c r="AF160" s="88"/>
      <c r="AG160" s="89"/>
    </row>
    <row r="161" spans="1:33" s="120" customFormat="1" x14ac:dyDescent="0.2">
      <c r="A161" s="126"/>
      <c r="B161" s="106"/>
      <c r="C161" s="227"/>
      <c r="D161" s="103"/>
      <c r="E161" s="103"/>
      <c r="F161" s="103"/>
      <c r="G161" s="103"/>
      <c r="H161" s="364"/>
      <c r="K161" s="103"/>
      <c r="L161" s="103"/>
      <c r="M161" s="593"/>
      <c r="N161" s="128"/>
      <c r="O161" s="128"/>
      <c r="P161" s="128"/>
      <c r="Q161" s="128"/>
      <c r="R161" s="177"/>
      <c r="S161" s="128"/>
      <c r="T161" s="128"/>
      <c r="U161" s="128"/>
      <c r="V161" s="128"/>
      <c r="W161" s="177"/>
      <c r="X161" s="128"/>
      <c r="Y161" s="128"/>
      <c r="Z161" s="111"/>
      <c r="AA161" s="111"/>
      <c r="AB161" s="177"/>
      <c r="AC161" s="88"/>
      <c r="AD161" s="88"/>
      <c r="AE161" s="88"/>
      <c r="AF161" s="88"/>
      <c r="AG161" s="89"/>
    </row>
    <row r="162" spans="1:33" s="120" customFormat="1" x14ac:dyDescent="0.2">
      <c r="A162" s="126"/>
      <c r="B162" s="106"/>
      <c r="C162" s="227"/>
      <c r="D162" s="103"/>
      <c r="E162" s="103"/>
      <c r="F162" s="103"/>
      <c r="G162" s="103"/>
      <c r="H162" s="364"/>
      <c r="K162" s="103"/>
      <c r="L162" s="103"/>
      <c r="M162" s="593"/>
      <c r="N162" s="128"/>
      <c r="O162" s="128"/>
      <c r="P162" s="128"/>
      <c r="Q162" s="128"/>
      <c r="R162" s="177"/>
      <c r="S162" s="128"/>
      <c r="T162" s="128"/>
      <c r="U162" s="128"/>
      <c r="V162" s="128"/>
      <c r="W162" s="177"/>
      <c r="X162" s="128"/>
      <c r="Y162" s="128"/>
      <c r="Z162" s="111"/>
      <c r="AA162" s="111"/>
      <c r="AB162" s="177"/>
      <c r="AC162" s="88"/>
      <c r="AD162" s="88"/>
      <c r="AE162" s="88"/>
      <c r="AF162" s="88"/>
      <c r="AG162" s="89"/>
    </row>
    <row r="163" spans="1:33" s="120" customFormat="1" x14ac:dyDescent="0.2">
      <c r="A163" s="126"/>
      <c r="B163" s="106"/>
      <c r="C163" s="227"/>
      <c r="D163" s="103"/>
      <c r="E163" s="103"/>
      <c r="F163" s="103"/>
      <c r="G163" s="103"/>
      <c r="H163" s="364"/>
      <c r="K163" s="103"/>
      <c r="L163" s="103"/>
      <c r="M163" s="593"/>
      <c r="N163" s="128"/>
      <c r="O163" s="128"/>
      <c r="P163" s="128"/>
      <c r="Q163" s="128"/>
      <c r="R163" s="177"/>
      <c r="S163" s="128"/>
      <c r="T163" s="128"/>
      <c r="U163" s="128"/>
      <c r="V163" s="128"/>
      <c r="W163" s="177"/>
      <c r="X163" s="128"/>
      <c r="Y163" s="128"/>
      <c r="Z163" s="111"/>
      <c r="AA163" s="111"/>
      <c r="AB163" s="177"/>
      <c r="AC163" s="88"/>
      <c r="AD163" s="88"/>
      <c r="AE163" s="88"/>
      <c r="AF163" s="88"/>
      <c r="AG163" s="89"/>
    </row>
    <row r="164" spans="1:33" s="120" customFormat="1" x14ac:dyDescent="0.2">
      <c r="A164" s="126"/>
      <c r="B164" s="106"/>
      <c r="C164" s="227"/>
      <c r="D164" s="103"/>
      <c r="E164" s="103"/>
      <c r="F164" s="103"/>
      <c r="G164" s="103"/>
      <c r="H164" s="364"/>
      <c r="K164" s="103"/>
      <c r="L164" s="103"/>
      <c r="M164" s="593"/>
      <c r="N164" s="128"/>
      <c r="O164" s="128"/>
      <c r="P164" s="128"/>
      <c r="Q164" s="128"/>
      <c r="R164" s="177"/>
      <c r="S164" s="128"/>
      <c r="T164" s="128"/>
      <c r="U164" s="128"/>
      <c r="V164" s="128"/>
      <c r="W164" s="177"/>
      <c r="X164" s="128"/>
      <c r="Y164" s="128"/>
      <c r="Z164" s="111"/>
      <c r="AA164" s="111"/>
      <c r="AB164" s="177"/>
      <c r="AC164" s="88"/>
      <c r="AD164" s="88"/>
      <c r="AE164" s="88"/>
      <c r="AF164" s="88"/>
      <c r="AG164" s="89"/>
    </row>
    <row r="165" spans="1:33" s="120" customFormat="1" x14ac:dyDescent="0.2">
      <c r="A165" s="126"/>
      <c r="B165" s="106"/>
      <c r="C165" s="227"/>
      <c r="D165" s="103"/>
      <c r="E165" s="103"/>
      <c r="F165" s="103"/>
      <c r="G165" s="103"/>
      <c r="H165" s="364"/>
      <c r="K165" s="103"/>
      <c r="L165" s="103"/>
      <c r="M165" s="593"/>
      <c r="N165" s="128"/>
      <c r="O165" s="128"/>
      <c r="P165" s="128"/>
      <c r="Q165" s="128"/>
      <c r="R165" s="177"/>
      <c r="S165" s="128"/>
      <c r="T165" s="128"/>
      <c r="U165" s="128"/>
      <c r="V165" s="128"/>
      <c r="W165" s="177"/>
      <c r="X165" s="128"/>
      <c r="Y165" s="128"/>
      <c r="Z165" s="111"/>
      <c r="AA165" s="111"/>
      <c r="AB165" s="177"/>
      <c r="AC165" s="88"/>
      <c r="AD165" s="88"/>
      <c r="AE165" s="88"/>
      <c r="AF165" s="88"/>
      <c r="AG165" s="89"/>
    </row>
    <row r="166" spans="1:33" s="120" customFormat="1" x14ac:dyDescent="0.2">
      <c r="A166" s="126"/>
      <c r="B166" s="106"/>
      <c r="C166" s="227"/>
      <c r="D166" s="103"/>
      <c r="E166" s="103"/>
      <c r="F166" s="103"/>
      <c r="G166" s="103"/>
      <c r="H166" s="364"/>
      <c r="K166" s="103"/>
      <c r="L166" s="103"/>
      <c r="M166" s="593"/>
      <c r="N166" s="128"/>
      <c r="O166" s="128"/>
      <c r="P166" s="128"/>
      <c r="Q166" s="128"/>
      <c r="R166" s="177"/>
      <c r="S166" s="128"/>
      <c r="T166" s="128"/>
      <c r="U166" s="128"/>
      <c r="V166" s="128"/>
      <c r="W166" s="177"/>
      <c r="X166" s="128"/>
      <c r="Y166" s="128"/>
      <c r="Z166" s="111"/>
      <c r="AA166" s="111"/>
      <c r="AB166" s="177"/>
      <c r="AC166" s="88"/>
      <c r="AD166" s="88"/>
      <c r="AE166" s="88"/>
      <c r="AF166" s="88"/>
      <c r="AG166" s="89"/>
    </row>
    <row r="167" spans="1:33" s="120" customFormat="1" x14ac:dyDescent="0.2">
      <c r="A167" s="126"/>
      <c r="B167" s="106"/>
      <c r="C167" s="227"/>
      <c r="D167" s="103"/>
      <c r="E167" s="103"/>
      <c r="F167" s="103"/>
      <c r="G167" s="103"/>
      <c r="H167" s="364"/>
      <c r="K167" s="103"/>
      <c r="L167" s="103"/>
      <c r="M167" s="593"/>
      <c r="N167" s="128"/>
      <c r="O167" s="128"/>
      <c r="P167" s="128"/>
      <c r="Q167" s="128"/>
      <c r="R167" s="177"/>
      <c r="S167" s="128"/>
      <c r="T167" s="128"/>
      <c r="U167" s="128"/>
      <c r="V167" s="128"/>
      <c r="W167" s="177"/>
      <c r="X167" s="128"/>
      <c r="Y167" s="128"/>
      <c r="Z167" s="111"/>
      <c r="AA167" s="111"/>
      <c r="AB167" s="177"/>
      <c r="AC167" s="88"/>
      <c r="AD167" s="88"/>
      <c r="AE167" s="88"/>
      <c r="AF167" s="88"/>
      <c r="AG167" s="89"/>
    </row>
    <row r="168" spans="1:33" s="120" customFormat="1" x14ac:dyDescent="0.2">
      <c r="A168" s="126"/>
      <c r="B168" s="106"/>
      <c r="C168" s="227"/>
      <c r="D168" s="103"/>
      <c r="E168" s="103"/>
      <c r="F168" s="103"/>
      <c r="G168" s="103"/>
      <c r="H168" s="364"/>
      <c r="K168" s="103"/>
      <c r="L168" s="103"/>
      <c r="M168" s="593"/>
      <c r="N168" s="128"/>
      <c r="O168" s="128"/>
      <c r="P168" s="128"/>
      <c r="Q168" s="128"/>
      <c r="R168" s="177"/>
      <c r="S168" s="128"/>
      <c r="T168" s="128"/>
      <c r="U168" s="128"/>
      <c r="V168" s="128"/>
      <c r="W168" s="177"/>
      <c r="X168" s="128"/>
      <c r="Y168" s="128"/>
      <c r="Z168" s="111"/>
      <c r="AA168" s="111"/>
      <c r="AB168" s="177"/>
      <c r="AC168" s="88"/>
      <c r="AD168" s="88"/>
      <c r="AE168" s="88"/>
      <c r="AF168" s="88"/>
      <c r="AG168" s="89"/>
    </row>
    <row r="169" spans="1:33" s="120" customFormat="1" x14ac:dyDescent="0.2">
      <c r="A169" s="126"/>
      <c r="B169" s="106"/>
      <c r="C169" s="227"/>
      <c r="D169" s="103"/>
      <c r="E169" s="103"/>
      <c r="F169" s="103"/>
      <c r="G169" s="103"/>
      <c r="H169" s="364"/>
      <c r="K169" s="103"/>
      <c r="L169" s="103"/>
      <c r="M169" s="593"/>
      <c r="N169" s="128"/>
      <c r="O169" s="128"/>
      <c r="P169" s="128"/>
      <c r="Q169" s="128"/>
      <c r="R169" s="177"/>
      <c r="S169" s="128"/>
      <c r="T169" s="128"/>
      <c r="U169" s="128"/>
      <c r="V169" s="128"/>
      <c r="W169" s="177"/>
      <c r="X169" s="128"/>
      <c r="Y169" s="128"/>
      <c r="Z169" s="111"/>
      <c r="AA169" s="111"/>
      <c r="AB169" s="177"/>
      <c r="AC169" s="88"/>
      <c r="AD169" s="88"/>
      <c r="AE169" s="88"/>
      <c r="AF169" s="88"/>
      <c r="AG169" s="89"/>
    </row>
    <row r="170" spans="1:33" s="120" customFormat="1" x14ac:dyDescent="0.2">
      <c r="A170" s="126"/>
      <c r="B170" s="106"/>
      <c r="C170" s="227"/>
      <c r="D170" s="103"/>
      <c r="E170" s="103"/>
      <c r="F170" s="103"/>
      <c r="G170" s="103"/>
      <c r="H170" s="364"/>
      <c r="K170" s="103"/>
      <c r="L170" s="103"/>
      <c r="M170" s="593"/>
      <c r="N170" s="128"/>
      <c r="O170" s="128"/>
      <c r="P170" s="128"/>
      <c r="Q170" s="128"/>
      <c r="R170" s="177"/>
      <c r="S170" s="128"/>
      <c r="T170" s="128"/>
      <c r="U170" s="128"/>
      <c r="V170" s="128"/>
      <c r="W170" s="177"/>
      <c r="X170" s="128"/>
      <c r="Y170" s="128"/>
      <c r="Z170" s="111"/>
      <c r="AA170" s="111"/>
      <c r="AB170" s="177"/>
      <c r="AC170" s="88"/>
      <c r="AD170" s="88"/>
      <c r="AE170" s="88"/>
      <c r="AF170" s="88"/>
      <c r="AG170" s="89"/>
    </row>
    <row r="171" spans="1:33" s="120" customFormat="1" x14ac:dyDescent="0.2">
      <c r="A171" s="126"/>
      <c r="B171" s="106"/>
      <c r="C171" s="227"/>
      <c r="D171" s="103"/>
      <c r="E171" s="103"/>
      <c r="F171" s="103"/>
      <c r="G171" s="103"/>
      <c r="H171" s="364"/>
      <c r="K171" s="103"/>
      <c r="L171" s="103"/>
      <c r="M171" s="593"/>
      <c r="N171" s="128"/>
      <c r="O171" s="128"/>
      <c r="P171" s="128"/>
      <c r="Q171" s="128"/>
      <c r="R171" s="177"/>
      <c r="S171" s="128"/>
      <c r="T171" s="128"/>
      <c r="U171" s="128"/>
      <c r="V171" s="128"/>
      <c r="W171" s="177"/>
      <c r="X171" s="128"/>
      <c r="Y171" s="128"/>
      <c r="Z171" s="111"/>
      <c r="AA171" s="111"/>
      <c r="AB171" s="177"/>
      <c r="AC171" s="88"/>
      <c r="AD171" s="88"/>
      <c r="AE171" s="88"/>
      <c r="AF171" s="88"/>
      <c r="AG171" s="89"/>
    </row>
    <row r="172" spans="1:33" s="120" customFormat="1" x14ac:dyDescent="0.2">
      <c r="A172" s="126"/>
      <c r="B172" s="106"/>
      <c r="C172" s="227"/>
      <c r="D172" s="103"/>
      <c r="E172" s="103"/>
      <c r="F172" s="103"/>
      <c r="G172" s="103"/>
      <c r="H172" s="364"/>
      <c r="K172" s="103"/>
      <c r="L172" s="103"/>
      <c r="M172" s="593"/>
      <c r="N172" s="128"/>
      <c r="O172" s="128"/>
      <c r="P172" s="128"/>
      <c r="Q172" s="128"/>
      <c r="R172" s="177"/>
      <c r="S172" s="128"/>
      <c r="T172" s="128"/>
      <c r="U172" s="128"/>
      <c r="V172" s="128"/>
      <c r="W172" s="177"/>
      <c r="X172" s="128"/>
      <c r="Y172" s="128"/>
      <c r="Z172" s="111"/>
      <c r="AA172" s="111"/>
      <c r="AB172" s="177"/>
      <c r="AC172" s="88"/>
      <c r="AD172" s="88"/>
      <c r="AE172" s="88"/>
      <c r="AF172" s="88"/>
      <c r="AG172" s="89"/>
    </row>
    <row r="173" spans="1:33" s="120" customFormat="1" x14ac:dyDescent="0.2">
      <c r="A173" s="126"/>
      <c r="B173" s="106"/>
      <c r="C173" s="227"/>
      <c r="D173" s="103"/>
      <c r="E173" s="103"/>
      <c r="F173" s="103"/>
      <c r="G173" s="103"/>
      <c r="H173" s="364"/>
      <c r="K173" s="103"/>
      <c r="L173" s="103"/>
      <c r="M173" s="593"/>
      <c r="N173" s="128"/>
      <c r="O173" s="128"/>
      <c r="P173" s="128"/>
      <c r="Q173" s="128"/>
      <c r="R173" s="177"/>
      <c r="S173" s="128"/>
      <c r="T173" s="128"/>
      <c r="U173" s="128"/>
      <c r="V173" s="128"/>
      <c r="W173" s="177"/>
      <c r="X173" s="128"/>
      <c r="Y173" s="128"/>
      <c r="Z173" s="111"/>
      <c r="AA173" s="111"/>
      <c r="AB173" s="177"/>
      <c r="AC173" s="88"/>
      <c r="AD173" s="88"/>
      <c r="AE173" s="88"/>
      <c r="AF173" s="88"/>
      <c r="AG173" s="89"/>
    </row>
    <row r="174" spans="1:33" s="120" customFormat="1" x14ac:dyDescent="0.2">
      <c r="A174" s="126"/>
      <c r="B174" s="106"/>
      <c r="C174" s="227"/>
      <c r="D174" s="103"/>
      <c r="E174" s="103"/>
      <c r="F174" s="103"/>
      <c r="G174" s="103"/>
      <c r="H174" s="364"/>
      <c r="K174" s="103"/>
      <c r="L174" s="103"/>
      <c r="M174" s="593"/>
      <c r="N174" s="128"/>
      <c r="O174" s="128"/>
      <c r="P174" s="128"/>
      <c r="Q174" s="128"/>
      <c r="R174" s="177"/>
      <c r="S174" s="128"/>
      <c r="T174" s="128"/>
      <c r="U174" s="128"/>
      <c r="V174" s="128"/>
      <c r="W174" s="177"/>
      <c r="X174" s="128"/>
      <c r="Y174" s="128"/>
      <c r="Z174" s="111"/>
      <c r="AA174" s="111"/>
      <c r="AB174" s="177"/>
      <c r="AC174" s="88"/>
      <c r="AD174" s="88"/>
      <c r="AE174" s="88"/>
      <c r="AF174" s="88"/>
      <c r="AG174" s="89"/>
    </row>
    <row r="175" spans="1:33" s="120" customFormat="1" x14ac:dyDescent="0.2">
      <c r="A175" s="126"/>
      <c r="B175" s="106"/>
      <c r="C175" s="227"/>
      <c r="D175" s="103"/>
      <c r="E175" s="103"/>
      <c r="F175" s="103"/>
      <c r="G175" s="103"/>
      <c r="H175" s="364"/>
      <c r="K175" s="103"/>
      <c r="L175" s="103"/>
      <c r="M175" s="593"/>
      <c r="N175" s="128"/>
      <c r="O175" s="128"/>
      <c r="P175" s="128"/>
      <c r="Q175" s="128"/>
      <c r="R175" s="177"/>
      <c r="S175" s="128"/>
      <c r="T175" s="128"/>
      <c r="U175" s="128"/>
      <c r="V175" s="128"/>
      <c r="W175" s="177"/>
      <c r="X175" s="128"/>
      <c r="Y175" s="128"/>
      <c r="Z175" s="111"/>
      <c r="AA175" s="111"/>
      <c r="AB175" s="177"/>
      <c r="AC175" s="88"/>
      <c r="AD175" s="88"/>
      <c r="AE175" s="88"/>
      <c r="AF175" s="88"/>
      <c r="AG175" s="89"/>
    </row>
    <row r="176" spans="1:33" s="120" customFormat="1" x14ac:dyDescent="0.2">
      <c r="A176" s="126"/>
      <c r="B176" s="106"/>
      <c r="C176" s="227"/>
      <c r="D176" s="103"/>
      <c r="E176" s="103"/>
      <c r="F176" s="103"/>
      <c r="G176" s="103"/>
      <c r="H176" s="364"/>
      <c r="K176" s="103"/>
      <c r="L176" s="103"/>
      <c r="M176" s="593"/>
      <c r="N176" s="128"/>
      <c r="O176" s="128"/>
      <c r="P176" s="128"/>
      <c r="Q176" s="128"/>
      <c r="R176" s="177"/>
      <c r="S176" s="128"/>
      <c r="T176" s="128"/>
      <c r="U176" s="128"/>
      <c r="V176" s="128"/>
      <c r="W176" s="177"/>
      <c r="X176" s="128"/>
      <c r="Y176" s="128"/>
      <c r="Z176" s="111"/>
      <c r="AA176" s="111"/>
      <c r="AB176" s="177"/>
      <c r="AC176" s="88"/>
      <c r="AD176" s="88"/>
      <c r="AE176" s="88"/>
      <c r="AF176" s="88"/>
      <c r="AG176" s="89"/>
    </row>
    <row r="177" spans="1:33" s="120" customFormat="1" x14ac:dyDescent="0.2">
      <c r="A177" s="126"/>
      <c r="B177" s="106"/>
      <c r="C177" s="227"/>
      <c r="D177" s="103"/>
      <c r="E177" s="103"/>
      <c r="F177" s="103"/>
      <c r="G177" s="103"/>
      <c r="H177" s="364"/>
      <c r="K177" s="103"/>
      <c r="L177" s="103"/>
      <c r="M177" s="593"/>
      <c r="N177" s="128"/>
      <c r="O177" s="128"/>
      <c r="P177" s="128"/>
      <c r="Q177" s="128"/>
      <c r="R177" s="177"/>
      <c r="S177" s="128"/>
      <c r="T177" s="128"/>
      <c r="U177" s="128"/>
      <c r="V177" s="128"/>
      <c r="W177" s="177"/>
      <c r="X177" s="128"/>
      <c r="Y177" s="128"/>
      <c r="Z177" s="111"/>
      <c r="AA177" s="111"/>
      <c r="AB177" s="177"/>
      <c r="AC177" s="88"/>
      <c r="AD177" s="88"/>
      <c r="AE177" s="88"/>
      <c r="AF177" s="88"/>
      <c r="AG177" s="89"/>
    </row>
    <row r="178" spans="1:33" s="120" customFormat="1" x14ac:dyDescent="0.2">
      <c r="A178" s="126"/>
      <c r="B178" s="106"/>
      <c r="C178" s="227"/>
      <c r="D178" s="103"/>
      <c r="E178" s="103"/>
      <c r="F178" s="103"/>
      <c r="G178" s="103"/>
      <c r="H178" s="364"/>
      <c r="K178" s="103"/>
      <c r="L178" s="103"/>
      <c r="M178" s="593"/>
      <c r="N178" s="128"/>
      <c r="O178" s="128"/>
      <c r="P178" s="128"/>
      <c r="Q178" s="128"/>
      <c r="R178" s="177"/>
      <c r="S178" s="128"/>
      <c r="T178" s="128"/>
      <c r="U178" s="128"/>
      <c r="V178" s="128"/>
      <c r="W178" s="177"/>
      <c r="X178" s="128"/>
      <c r="Y178" s="128"/>
      <c r="Z178" s="111"/>
      <c r="AA178" s="111"/>
      <c r="AB178" s="177"/>
      <c r="AC178" s="88"/>
      <c r="AD178" s="88"/>
      <c r="AE178" s="88"/>
      <c r="AF178" s="88"/>
      <c r="AG178" s="89"/>
    </row>
    <row r="179" spans="1:33" s="120" customFormat="1" x14ac:dyDescent="0.2">
      <c r="A179" s="126"/>
      <c r="B179" s="106"/>
      <c r="C179" s="227"/>
      <c r="D179" s="103"/>
      <c r="E179" s="103"/>
      <c r="F179" s="103"/>
      <c r="G179" s="103"/>
      <c r="H179" s="364"/>
      <c r="K179" s="103"/>
      <c r="L179" s="103"/>
      <c r="M179" s="593"/>
      <c r="N179" s="128"/>
      <c r="O179" s="128"/>
      <c r="P179" s="128"/>
      <c r="Q179" s="128"/>
      <c r="R179" s="177"/>
      <c r="S179" s="128"/>
      <c r="T179" s="128"/>
      <c r="U179" s="128"/>
      <c r="V179" s="128"/>
      <c r="W179" s="177"/>
      <c r="X179" s="128"/>
      <c r="Y179" s="128"/>
      <c r="Z179" s="111"/>
      <c r="AA179" s="111"/>
      <c r="AB179" s="177"/>
      <c r="AC179" s="88"/>
      <c r="AD179" s="88"/>
      <c r="AE179" s="88"/>
      <c r="AF179" s="88"/>
      <c r="AG179" s="89"/>
    </row>
    <row r="180" spans="1:33" s="120" customFormat="1" x14ac:dyDescent="0.2">
      <c r="A180" s="126"/>
      <c r="B180" s="106"/>
      <c r="C180" s="227"/>
      <c r="D180" s="103"/>
      <c r="E180" s="103"/>
      <c r="F180" s="103"/>
      <c r="G180" s="103"/>
      <c r="H180" s="364"/>
      <c r="K180" s="103"/>
      <c r="L180" s="103"/>
      <c r="M180" s="593"/>
      <c r="N180" s="128"/>
      <c r="O180" s="128"/>
      <c r="P180" s="128"/>
      <c r="Q180" s="128"/>
      <c r="R180" s="177"/>
      <c r="S180" s="128"/>
      <c r="T180" s="128"/>
      <c r="U180" s="128"/>
      <c r="V180" s="128"/>
      <c r="W180" s="177"/>
      <c r="X180" s="128"/>
      <c r="Y180" s="128"/>
      <c r="Z180" s="111"/>
      <c r="AA180" s="111"/>
      <c r="AB180" s="177"/>
      <c r="AC180" s="88"/>
      <c r="AD180" s="88"/>
      <c r="AE180" s="88"/>
      <c r="AF180" s="88"/>
      <c r="AG180" s="89"/>
    </row>
    <row r="181" spans="1:33" s="120" customFormat="1" x14ac:dyDescent="0.2">
      <c r="A181" s="126"/>
      <c r="B181" s="106"/>
      <c r="C181" s="227"/>
      <c r="D181" s="103"/>
      <c r="E181" s="103"/>
      <c r="F181" s="103"/>
      <c r="G181" s="103"/>
      <c r="H181" s="364"/>
      <c r="K181" s="103"/>
      <c r="L181" s="103"/>
      <c r="M181" s="593"/>
      <c r="N181" s="128"/>
      <c r="O181" s="128"/>
      <c r="P181" s="128"/>
      <c r="Q181" s="128"/>
      <c r="R181" s="177"/>
      <c r="S181" s="128"/>
      <c r="T181" s="128"/>
      <c r="U181" s="128"/>
      <c r="V181" s="128"/>
      <c r="W181" s="177"/>
      <c r="X181" s="128"/>
      <c r="Y181" s="128"/>
      <c r="Z181" s="111"/>
      <c r="AA181" s="111"/>
      <c r="AB181" s="177"/>
      <c r="AC181" s="88"/>
      <c r="AD181" s="88"/>
      <c r="AE181" s="88"/>
      <c r="AF181" s="88"/>
      <c r="AG181" s="89"/>
    </row>
    <row r="182" spans="1:33" s="120" customFormat="1" x14ac:dyDescent="0.2">
      <c r="A182" s="126"/>
      <c r="B182" s="106"/>
      <c r="C182" s="227"/>
      <c r="D182" s="103"/>
      <c r="E182" s="103"/>
      <c r="F182" s="103"/>
      <c r="G182" s="103"/>
      <c r="H182" s="364"/>
      <c r="K182" s="103"/>
      <c r="L182" s="103"/>
      <c r="M182" s="593"/>
      <c r="N182" s="128"/>
      <c r="O182" s="128"/>
      <c r="P182" s="128"/>
      <c r="Q182" s="128"/>
      <c r="R182" s="177"/>
      <c r="S182" s="128"/>
      <c r="T182" s="128"/>
      <c r="U182" s="128"/>
      <c r="V182" s="128"/>
      <c r="W182" s="177"/>
      <c r="X182" s="128"/>
      <c r="Y182" s="128"/>
      <c r="Z182" s="111"/>
      <c r="AA182" s="111"/>
      <c r="AB182" s="177"/>
      <c r="AC182" s="88"/>
      <c r="AD182" s="88"/>
      <c r="AE182" s="88"/>
      <c r="AF182" s="88"/>
      <c r="AG182" s="89"/>
    </row>
    <row r="183" spans="1:33" s="120" customFormat="1" x14ac:dyDescent="0.2">
      <c r="A183" s="126"/>
      <c r="B183" s="106"/>
      <c r="C183" s="227"/>
      <c r="D183" s="103"/>
      <c r="E183" s="103"/>
      <c r="F183" s="103"/>
      <c r="G183" s="103"/>
      <c r="H183" s="364"/>
      <c r="K183" s="103"/>
      <c r="L183" s="103"/>
      <c r="M183" s="593"/>
      <c r="N183" s="128"/>
      <c r="O183" s="128"/>
      <c r="P183" s="128"/>
      <c r="Q183" s="128"/>
      <c r="R183" s="177"/>
      <c r="S183" s="128"/>
      <c r="T183" s="128"/>
      <c r="U183" s="128"/>
      <c r="V183" s="128"/>
      <c r="W183" s="177"/>
      <c r="X183" s="128"/>
      <c r="Y183" s="128"/>
      <c r="Z183" s="111"/>
      <c r="AA183" s="111"/>
      <c r="AB183" s="177"/>
      <c r="AC183" s="88"/>
      <c r="AD183" s="88"/>
      <c r="AE183" s="88"/>
      <c r="AF183" s="88"/>
      <c r="AG183" s="89"/>
    </row>
    <row r="184" spans="1:33" s="120" customFormat="1" x14ac:dyDescent="0.2">
      <c r="A184" s="126"/>
      <c r="B184" s="106"/>
      <c r="C184" s="227"/>
      <c r="D184" s="103"/>
      <c r="E184" s="103"/>
      <c r="F184" s="103"/>
      <c r="G184" s="103"/>
      <c r="H184" s="364"/>
      <c r="K184" s="103"/>
      <c r="L184" s="103"/>
      <c r="M184" s="593"/>
      <c r="N184" s="128"/>
      <c r="O184" s="128"/>
      <c r="P184" s="128"/>
      <c r="Q184" s="128"/>
      <c r="R184" s="177"/>
      <c r="S184" s="128"/>
      <c r="T184" s="128"/>
      <c r="U184" s="128"/>
      <c r="V184" s="128"/>
      <c r="W184" s="177"/>
      <c r="X184" s="128"/>
      <c r="Y184" s="128"/>
      <c r="Z184" s="111"/>
      <c r="AA184" s="111"/>
      <c r="AB184" s="177"/>
      <c r="AC184" s="88"/>
      <c r="AD184" s="88"/>
      <c r="AE184" s="88"/>
      <c r="AF184" s="88"/>
      <c r="AG184" s="89"/>
    </row>
    <row r="185" spans="1:33" s="120" customFormat="1" x14ac:dyDescent="0.2">
      <c r="A185" s="126"/>
      <c r="B185" s="106"/>
      <c r="C185" s="227"/>
      <c r="D185" s="103"/>
      <c r="E185" s="103"/>
      <c r="F185" s="103"/>
      <c r="G185" s="103"/>
      <c r="H185" s="364"/>
      <c r="K185" s="103"/>
      <c r="L185" s="103"/>
      <c r="M185" s="593"/>
      <c r="N185" s="128"/>
      <c r="O185" s="128"/>
      <c r="P185" s="128"/>
      <c r="Q185" s="128"/>
      <c r="R185" s="177"/>
      <c r="S185" s="128"/>
      <c r="T185" s="128"/>
      <c r="U185" s="128"/>
      <c r="V185" s="128"/>
      <c r="W185" s="177"/>
      <c r="X185" s="128"/>
      <c r="Y185" s="128"/>
      <c r="Z185" s="111"/>
      <c r="AA185" s="111"/>
      <c r="AB185" s="177"/>
      <c r="AC185" s="88"/>
      <c r="AD185" s="88"/>
      <c r="AE185" s="88"/>
      <c r="AF185" s="88"/>
      <c r="AG185" s="89"/>
    </row>
    <row r="186" spans="1:33" s="120" customFormat="1" x14ac:dyDescent="0.2">
      <c r="A186" s="126"/>
      <c r="B186" s="106"/>
      <c r="C186" s="227"/>
      <c r="D186" s="103"/>
      <c r="E186" s="103"/>
      <c r="F186" s="103"/>
      <c r="G186" s="103"/>
      <c r="H186" s="364"/>
      <c r="K186" s="103"/>
      <c r="L186" s="103"/>
      <c r="M186" s="593"/>
      <c r="N186" s="128"/>
      <c r="O186" s="128"/>
      <c r="P186" s="128"/>
      <c r="Q186" s="128"/>
      <c r="R186" s="177"/>
      <c r="S186" s="128"/>
      <c r="T186" s="128"/>
      <c r="U186" s="128"/>
      <c r="V186" s="128"/>
      <c r="W186" s="177"/>
      <c r="X186" s="128"/>
      <c r="Y186" s="128"/>
      <c r="Z186" s="111"/>
      <c r="AA186" s="111"/>
      <c r="AB186" s="177"/>
      <c r="AC186" s="88"/>
      <c r="AD186" s="88"/>
      <c r="AE186" s="88"/>
      <c r="AF186" s="88"/>
      <c r="AG186" s="89"/>
    </row>
    <row r="187" spans="1:33" s="120" customFormat="1" x14ac:dyDescent="0.2">
      <c r="A187" s="126"/>
      <c r="B187" s="106"/>
      <c r="C187" s="227"/>
      <c r="D187" s="103"/>
      <c r="E187" s="103"/>
      <c r="F187" s="103"/>
      <c r="G187" s="103"/>
      <c r="H187" s="364"/>
      <c r="K187" s="103"/>
      <c r="L187" s="103"/>
      <c r="M187" s="593"/>
      <c r="N187" s="128"/>
      <c r="O187" s="128"/>
      <c r="P187" s="128"/>
      <c r="Q187" s="128"/>
      <c r="R187" s="177"/>
      <c r="S187" s="128"/>
      <c r="T187" s="128"/>
      <c r="U187" s="128"/>
      <c r="V187" s="128"/>
      <c r="W187" s="177"/>
      <c r="X187" s="128"/>
      <c r="Y187" s="128"/>
      <c r="Z187" s="111"/>
      <c r="AA187" s="111"/>
      <c r="AB187" s="177"/>
      <c r="AC187" s="88"/>
      <c r="AD187" s="88"/>
      <c r="AE187" s="88"/>
      <c r="AF187" s="88"/>
      <c r="AG187" s="89"/>
    </row>
    <row r="188" spans="1:33" s="120" customFormat="1" x14ac:dyDescent="0.2">
      <c r="A188" s="126"/>
      <c r="B188" s="106"/>
      <c r="C188" s="227"/>
      <c r="D188" s="103"/>
      <c r="E188" s="103"/>
      <c r="F188" s="103"/>
      <c r="G188" s="103"/>
      <c r="H188" s="364"/>
      <c r="K188" s="103"/>
      <c r="L188" s="103"/>
      <c r="M188" s="593"/>
      <c r="N188" s="128"/>
      <c r="O188" s="128"/>
      <c r="P188" s="128"/>
      <c r="Q188" s="128"/>
      <c r="R188" s="177"/>
      <c r="S188" s="128"/>
      <c r="T188" s="128"/>
      <c r="U188" s="128"/>
      <c r="V188" s="128"/>
      <c r="W188" s="177"/>
      <c r="X188" s="128"/>
      <c r="Y188" s="128"/>
      <c r="Z188" s="111"/>
      <c r="AA188" s="111"/>
      <c r="AB188" s="177"/>
      <c r="AC188" s="88"/>
      <c r="AD188" s="88"/>
      <c r="AE188" s="88"/>
      <c r="AF188" s="88"/>
      <c r="AG188" s="89"/>
    </row>
    <row r="189" spans="1:33" s="120" customFormat="1" x14ac:dyDescent="0.2">
      <c r="A189" s="126"/>
      <c r="B189" s="106"/>
      <c r="C189" s="227"/>
      <c r="D189" s="103"/>
      <c r="E189" s="103"/>
      <c r="F189" s="103"/>
      <c r="G189" s="103"/>
      <c r="H189" s="364"/>
      <c r="K189" s="103"/>
      <c r="L189" s="103"/>
      <c r="M189" s="593"/>
      <c r="N189" s="128"/>
      <c r="O189" s="128"/>
      <c r="P189" s="128"/>
      <c r="Q189" s="128"/>
      <c r="R189" s="177"/>
      <c r="S189" s="128"/>
      <c r="T189" s="128"/>
      <c r="U189" s="128"/>
      <c r="V189" s="128"/>
      <c r="W189" s="177"/>
      <c r="X189" s="128"/>
      <c r="Y189" s="128"/>
      <c r="Z189" s="111"/>
      <c r="AA189" s="111"/>
      <c r="AB189" s="177"/>
      <c r="AC189" s="88"/>
      <c r="AD189" s="88"/>
      <c r="AE189" s="88"/>
      <c r="AF189" s="88"/>
      <c r="AG189" s="89"/>
    </row>
    <row r="190" spans="1:33" s="120" customFormat="1" x14ac:dyDescent="0.2">
      <c r="A190" s="126"/>
      <c r="B190" s="106"/>
      <c r="C190" s="227"/>
      <c r="D190" s="103"/>
      <c r="E190" s="103"/>
      <c r="F190" s="103"/>
      <c r="G190" s="103"/>
      <c r="H190" s="364"/>
      <c r="K190" s="103"/>
      <c r="L190" s="103"/>
      <c r="M190" s="593"/>
      <c r="N190" s="128"/>
      <c r="O190" s="128"/>
      <c r="P190" s="128"/>
      <c r="Q190" s="128"/>
      <c r="R190" s="177"/>
      <c r="S190" s="128"/>
      <c r="T190" s="128"/>
      <c r="U190" s="128"/>
      <c r="V190" s="128"/>
      <c r="W190" s="177"/>
      <c r="X190" s="128"/>
      <c r="Y190" s="128"/>
      <c r="Z190" s="111"/>
      <c r="AA190" s="111"/>
      <c r="AB190" s="177"/>
      <c r="AC190" s="88"/>
      <c r="AD190" s="88"/>
      <c r="AE190" s="88"/>
      <c r="AF190" s="88"/>
      <c r="AG190" s="89"/>
    </row>
    <row r="191" spans="1:33" s="120" customFormat="1" x14ac:dyDescent="0.2">
      <c r="A191" s="126"/>
      <c r="B191" s="106"/>
      <c r="C191" s="227"/>
      <c r="D191" s="103"/>
      <c r="E191" s="103"/>
      <c r="F191" s="103"/>
      <c r="G191" s="103"/>
      <c r="H191" s="364"/>
      <c r="K191" s="103"/>
      <c r="L191" s="103"/>
      <c r="M191" s="593"/>
      <c r="N191" s="128"/>
      <c r="O191" s="128"/>
      <c r="P191" s="128"/>
      <c r="Q191" s="128"/>
      <c r="R191" s="177"/>
      <c r="S191" s="128"/>
      <c r="T191" s="128"/>
      <c r="U191" s="128"/>
      <c r="V191" s="128"/>
      <c r="W191" s="177"/>
      <c r="X191" s="128"/>
      <c r="Y191" s="128"/>
      <c r="Z191" s="111"/>
      <c r="AA191" s="111"/>
      <c r="AB191" s="177"/>
      <c r="AC191" s="88"/>
      <c r="AD191" s="88"/>
      <c r="AE191" s="88"/>
      <c r="AF191" s="88"/>
      <c r="AG191" s="89"/>
    </row>
    <row r="192" spans="1:33" s="120" customFormat="1" x14ac:dyDescent="0.2">
      <c r="A192" s="126"/>
      <c r="B192" s="106"/>
      <c r="C192" s="227"/>
      <c r="D192" s="103"/>
      <c r="E192" s="103"/>
      <c r="F192" s="103"/>
      <c r="G192" s="103"/>
      <c r="H192" s="364"/>
      <c r="K192" s="103"/>
      <c r="L192" s="103"/>
      <c r="M192" s="593"/>
      <c r="N192" s="128"/>
      <c r="O192" s="128"/>
      <c r="P192" s="128"/>
      <c r="Q192" s="128"/>
      <c r="R192" s="177"/>
      <c r="S192" s="128"/>
      <c r="T192" s="128"/>
      <c r="U192" s="128"/>
      <c r="V192" s="128"/>
      <c r="W192" s="177"/>
      <c r="X192" s="128"/>
      <c r="Y192" s="128"/>
      <c r="Z192" s="111"/>
      <c r="AA192" s="111"/>
      <c r="AB192" s="177"/>
      <c r="AC192" s="88"/>
      <c r="AD192" s="88"/>
      <c r="AE192" s="88"/>
      <c r="AF192" s="88"/>
      <c r="AG192" s="89"/>
    </row>
    <row r="193" spans="1:33" s="120" customFormat="1" x14ac:dyDescent="0.2">
      <c r="A193" s="126"/>
      <c r="B193" s="106"/>
      <c r="C193" s="227"/>
      <c r="D193" s="103"/>
      <c r="E193" s="103"/>
      <c r="F193" s="103"/>
      <c r="G193" s="103"/>
      <c r="H193" s="364"/>
      <c r="K193" s="103"/>
      <c r="L193" s="103"/>
      <c r="M193" s="593"/>
      <c r="N193" s="128"/>
      <c r="O193" s="128"/>
      <c r="P193" s="128"/>
      <c r="Q193" s="128"/>
      <c r="R193" s="177"/>
      <c r="S193" s="128"/>
      <c r="T193" s="128"/>
      <c r="U193" s="128"/>
      <c r="V193" s="128"/>
      <c r="W193" s="177"/>
      <c r="X193" s="128"/>
      <c r="Y193" s="128"/>
      <c r="Z193" s="111"/>
      <c r="AA193" s="111"/>
      <c r="AB193" s="177"/>
      <c r="AC193" s="88"/>
      <c r="AD193" s="88"/>
      <c r="AE193" s="88"/>
      <c r="AF193" s="88"/>
      <c r="AG193" s="89"/>
    </row>
    <row r="194" spans="1:33" s="120" customFormat="1" x14ac:dyDescent="0.2">
      <c r="A194" s="126"/>
      <c r="B194" s="106"/>
      <c r="C194" s="227"/>
      <c r="D194" s="103"/>
      <c r="E194" s="103"/>
      <c r="F194" s="103"/>
      <c r="G194" s="103"/>
      <c r="H194" s="364"/>
      <c r="K194" s="103"/>
      <c r="L194" s="103"/>
      <c r="M194" s="593"/>
      <c r="N194" s="128"/>
      <c r="O194" s="128"/>
      <c r="P194" s="128"/>
      <c r="Q194" s="128"/>
      <c r="R194" s="177"/>
      <c r="S194" s="128"/>
      <c r="T194" s="128"/>
      <c r="U194" s="128"/>
      <c r="V194" s="128"/>
      <c r="W194" s="177"/>
      <c r="X194" s="128"/>
      <c r="Y194" s="128"/>
      <c r="Z194" s="111"/>
      <c r="AA194" s="111"/>
      <c r="AB194" s="177"/>
      <c r="AC194" s="88"/>
      <c r="AD194" s="88"/>
      <c r="AE194" s="88"/>
      <c r="AF194" s="88"/>
      <c r="AG194" s="89"/>
    </row>
    <row r="195" spans="1:33" s="120" customFormat="1" x14ac:dyDescent="0.2">
      <c r="A195" s="126"/>
      <c r="B195" s="106"/>
      <c r="C195" s="227"/>
      <c r="D195" s="103"/>
      <c r="E195" s="103"/>
      <c r="F195" s="103"/>
      <c r="G195" s="103"/>
      <c r="H195" s="364"/>
      <c r="K195" s="103"/>
      <c r="L195" s="103"/>
      <c r="M195" s="593"/>
      <c r="N195" s="128"/>
      <c r="O195" s="128"/>
      <c r="P195" s="128"/>
      <c r="Q195" s="128"/>
      <c r="R195" s="177"/>
      <c r="S195" s="128"/>
      <c r="T195" s="128"/>
      <c r="U195" s="128"/>
      <c r="V195" s="128"/>
      <c r="W195" s="177"/>
      <c r="X195" s="128"/>
      <c r="Y195" s="128"/>
      <c r="Z195" s="111"/>
      <c r="AA195" s="111"/>
      <c r="AB195" s="177"/>
      <c r="AC195" s="88"/>
      <c r="AD195" s="88"/>
      <c r="AE195" s="88"/>
      <c r="AF195" s="88"/>
      <c r="AG195" s="89"/>
    </row>
    <row r="196" spans="1:33" s="120" customFormat="1" x14ac:dyDescent="0.2">
      <c r="A196" s="126"/>
      <c r="B196" s="106"/>
      <c r="C196" s="227"/>
      <c r="D196" s="103"/>
      <c r="E196" s="103"/>
      <c r="F196" s="103"/>
      <c r="G196" s="103"/>
      <c r="H196" s="364"/>
      <c r="K196" s="103"/>
      <c r="L196" s="103"/>
      <c r="M196" s="593"/>
      <c r="N196" s="128"/>
      <c r="O196" s="128"/>
      <c r="P196" s="128"/>
      <c r="Q196" s="128"/>
      <c r="R196" s="177"/>
      <c r="S196" s="128"/>
      <c r="T196" s="128"/>
      <c r="U196" s="128"/>
      <c r="V196" s="128"/>
      <c r="W196" s="177"/>
      <c r="X196" s="128"/>
      <c r="Y196" s="128"/>
      <c r="Z196" s="111"/>
      <c r="AA196" s="111"/>
      <c r="AB196" s="177"/>
      <c r="AC196" s="88"/>
      <c r="AD196" s="88"/>
      <c r="AE196" s="88"/>
      <c r="AF196" s="88"/>
      <c r="AG196" s="89"/>
    </row>
    <row r="197" spans="1:33" s="120" customFormat="1" x14ac:dyDescent="0.2">
      <c r="A197" s="126"/>
      <c r="B197" s="106"/>
      <c r="C197" s="227"/>
      <c r="D197" s="103"/>
      <c r="E197" s="103"/>
      <c r="F197" s="103"/>
      <c r="G197" s="103"/>
      <c r="H197" s="364"/>
      <c r="K197" s="103"/>
      <c r="L197" s="103"/>
      <c r="M197" s="593"/>
      <c r="N197" s="128"/>
      <c r="O197" s="128"/>
      <c r="P197" s="128"/>
      <c r="Q197" s="128"/>
      <c r="R197" s="177"/>
      <c r="S197" s="128"/>
      <c r="T197" s="128"/>
      <c r="U197" s="128"/>
      <c r="V197" s="128"/>
      <c r="W197" s="177"/>
      <c r="X197" s="128"/>
      <c r="Y197" s="128"/>
      <c r="Z197" s="111"/>
      <c r="AA197" s="111"/>
      <c r="AB197" s="177"/>
      <c r="AC197" s="88"/>
      <c r="AD197" s="88"/>
      <c r="AE197" s="88"/>
      <c r="AF197" s="88"/>
      <c r="AG197" s="89"/>
    </row>
    <row r="198" spans="1:33" s="120" customFormat="1" x14ac:dyDescent="0.2">
      <c r="A198" s="126"/>
      <c r="B198" s="106"/>
      <c r="C198" s="227"/>
      <c r="D198" s="103"/>
      <c r="E198" s="103"/>
      <c r="F198" s="103"/>
      <c r="G198" s="103"/>
      <c r="H198" s="364"/>
      <c r="K198" s="103"/>
      <c r="L198" s="103"/>
      <c r="M198" s="593"/>
      <c r="N198" s="128"/>
      <c r="O198" s="128"/>
      <c r="P198" s="128"/>
      <c r="Q198" s="128"/>
      <c r="R198" s="177"/>
      <c r="S198" s="128"/>
      <c r="T198" s="128"/>
      <c r="U198" s="128"/>
      <c r="V198" s="128"/>
      <c r="W198" s="177"/>
      <c r="X198" s="128"/>
      <c r="Y198" s="128"/>
      <c r="Z198" s="111"/>
      <c r="AA198" s="111"/>
      <c r="AB198" s="177"/>
      <c r="AC198" s="88"/>
      <c r="AD198" s="88"/>
      <c r="AE198" s="88"/>
      <c r="AF198" s="88"/>
      <c r="AG198" s="89"/>
    </row>
    <row r="199" spans="1:33" s="120" customFormat="1" x14ac:dyDescent="0.2">
      <c r="A199" s="126"/>
      <c r="B199" s="106"/>
      <c r="C199" s="227"/>
      <c r="D199" s="103"/>
      <c r="E199" s="103"/>
      <c r="F199" s="103"/>
      <c r="G199" s="103"/>
      <c r="H199" s="364"/>
      <c r="K199" s="103"/>
      <c r="L199" s="103"/>
      <c r="M199" s="593"/>
      <c r="N199" s="128"/>
      <c r="O199" s="128"/>
      <c r="P199" s="128"/>
      <c r="Q199" s="128"/>
      <c r="R199" s="177"/>
      <c r="S199" s="128"/>
      <c r="T199" s="128"/>
      <c r="U199" s="128"/>
      <c r="V199" s="128"/>
      <c r="W199" s="177"/>
      <c r="X199" s="128"/>
      <c r="Y199" s="128"/>
      <c r="Z199" s="111"/>
      <c r="AA199" s="111"/>
      <c r="AB199" s="177"/>
      <c r="AC199" s="88"/>
      <c r="AD199" s="88"/>
      <c r="AE199" s="88"/>
      <c r="AF199" s="88"/>
      <c r="AG199" s="89"/>
    </row>
    <row r="200" spans="1:33" s="120" customFormat="1" x14ac:dyDescent="0.2">
      <c r="A200" s="126"/>
      <c r="B200" s="106"/>
      <c r="C200" s="227"/>
      <c r="D200" s="103"/>
      <c r="E200" s="103"/>
      <c r="F200" s="103"/>
      <c r="G200" s="103"/>
      <c r="H200" s="364"/>
      <c r="K200" s="103"/>
      <c r="L200" s="103"/>
      <c r="M200" s="593"/>
      <c r="N200" s="128"/>
      <c r="O200" s="128"/>
      <c r="P200" s="128"/>
      <c r="Q200" s="128"/>
      <c r="R200" s="177"/>
      <c r="S200" s="128"/>
      <c r="T200" s="128"/>
      <c r="U200" s="128"/>
      <c r="V200" s="128"/>
      <c r="W200" s="177"/>
      <c r="X200" s="128"/>
      <c r="Y200" s="128"/>
      <c r="Z200" s="111"/>
      <c r="AA200" s="111"/>
      <c r="AB200" s="177"/>
      <c r="AC200" s="88"/>
      <c r="AD200" s="88"/>
      <c r="AE200" s="88"/>
      <c r="AF200" s="88"/>
      <c r="AG200" s="89"/>
    </row>
    <row r="201" spans="1:33" s="120" customFormat="1" x14ac:dyDescent="0.2">
      <c r="A201" s="126"/>
      <c r="B201" s="106"/>
      <c r="C201" s="227"/>
      <c r="D201" s="103"/>
      <c r="E201" s="103"/>
      <c r="F201" s="103"/>
      <c r="G201" s="103"/>
      <c r="H201" s="364"/>
      <c r="K201" s="103"/>
      <c r="L201" s="103"/>
      <c r="M201" s="593"/>
      <c r="N201" s="128"/>
      <c r="O201" s="128"/>
      <c r="P201" s="128"/>
      <c r="Q201" s="128"/>
      <c r="R201" s="177"/>
      <c r="S201" s="128"/>
      <c r="T201" s="128"/>
      <c r="U201" s="128"/>
      <c r="V201" s="128"/>
      <c r="W201" s="177"/>
      <c r="X201" s="128"/>
      <c r="Y201" s="128"/>
      <c r="Z201" s="111"/>
      <c r="AA201" s="111"/>
      <c r="AB201" s="177"/>
      <c r="AC201" s="88"/>
      <c r="AD201" s="88"/>
      <c r="AE201" s="88"/>
      <c r="AF201" s="88"/>
      <c r="AG201" s="89"/>
    </row>
    <row r="202" spans="1:33" s="120" customFormat="1" x14ac:dyDescent="0.2">
      <c r="A202" s="126"/>
      <c r="B202" s="106"/>
      <c r="C202" s="227"/>
      <c r="D202" s="103"/>
      <c r="E202" s="103"/>
      <c r="F202" s="103"/>
      <c r="G202" s="103"/>
      <c r="H202" s="364"/>
      <c r="K202" s="103"/>
      <c r="L202" s="103"/>
      <c r="M202" s="593"/>
      <c r="N202" s="128"/>
      <c r="O202" s="128"/>
      <c r="P202" s="128"/>
      <c r="Q202" s="128"/>
      <c r="R202" s="177"/>
      <c r="S202" s="128"/>
      <c r="T202" s="128"/>
      <c r="U202" s="128"/>
      <c r="V202" s="128"/>
      <c r="W202" s="177"/>
      <c r="X202" s="128"/>
      <c r="Y202" s="128"/>
      <c r="Z202" s="111"/>
      <c r="AA202" s="111"/>
      <c r="AB202" s="177"/>
      <c r="AC202" s="88"/>
      <c r="AD202" s="88"/>
      <c r="AE202" s="88"/>
      <c r="AF202" s="88"/>
      <c r="AG202" s="89"/>
    </row>
    <row r="203" spans="1:33" s="120" customFormat="1" x14ac:dyDescent="0.2">
      <c r="A203" s="126"/>
      <c r="B203" s="106"/>
      <c r="C203" s="227"/>
      <c r="D203" s="103"/>
      <c r="E203" s="103"/>
      <c r="F203" s="103"/>
      <c r="G203" s="103"/>
      <c r="H203" s="364"/>
      <c r="K203" s="103"/>
      <c r="L203" s="103"/>
      <c r="M203" s="593"/>
      <c r="N203" s="128"/>
      <c r="O203" s="128"/>
      <c r="P203" s="128"/>
      <c r="Q203" s="128"/>
      <c r="R203" s="177"/>
      <c r="S203" s="128"/>
      <c r="T203" s="128"/>
      <c r="U203" s="128"/>
      <c r="V203" s="128"/>
      <c r="W203" s="177"/>
      <c r="X203" s="128"/>
      <c r="Y203" s="128"/>
      <c r="Z203" s="111"/>
      <c r="AA203" s="111"/>
      <c r="AB203" s="177"/>
      <c r="AC203" s="88"/>
      <c r="AD203" s="88"/>
      <c r="AE203" s="88"/>
      <c r="AF203" s="88"/>
      <c r="AG203" s="89"/>
    </row>
    <row r="204" spans="1:33" s="120" customFormat="1" x14ac:dyDescent="0.2">
      <c r="A204" s="126"/>
      <c r="B204" s="106"/>
      <c r="C204" s="227"/>
      <c r="D204" s="103"/>
      <c r="E204" s="103"/>
      <c r="F204" s="103"/>
      <c r="G204" s="103"/>
      <c r="H204" s="364"/>
      <c r="K204" s="103"/>
      <c r="L204" s="103"/>
      <c r="M204" s="593"/>
      <c r="N204" s="128"/>
      <c r="O204" s="128"/>
      <c r="P204" s="128"/>
      <c r="Q204" s="128"/>
      <c r="R204" s="177"/>
      <c r="S204" s="128"/>
      <c r="T204" s="128"/>
      <c r="U204" s="128"/>
      <c r="V204" s="128"/>
      <c r="W204" s="177"/>
      <c r="X204" s="128"/>
      <c r="Y204" s="128"/>
      <c r="Z204" s="111"/>
      <c r="AA204" s="111"/>
      <c r="AB204" s="177"/>
      <c r="AC204" s="88"/>
      <c r="AD204" s="88"/>
      <c r="AE204" s="88"/>
      <c r="AF204" s="88"/>
      <c r="AG204" s="89"/>
    </row>
    <row r="205" spans="1:33" s="120" customFormat="1" x14ac:dyDescent="0.2">
      <c r="A205" s="126"/>
      <c r="B205" s="106"/>
      <c r="C205" s="227"/>
      <c r="D205" s="103"/>
      <c r="E205" s="103"/>
      <c r="F205" s="103"/>
      <c r="G205" s="103"/>
      <c r="H205" s="364"/>
      <c r="K205" s="103"/>
      <c r="L205" s="103"/>
      <c r="M205" s="593"/>
      <c r="N205" s="128"/>
      <c r="O205" s="128"/>
      <c r="P205" s="128"/>
      <c r="Q205" s="128"/>
      <c r="R205" s="177"/>
      <c r="S205" s="128"/>
      <c r="T205" s="128"/>
      <c r="U205" s="128"/>
      <c r="V205" s="128"/>
      <c r="W205" s="177"/>
      <c r="X205" s="128"/>
      <c r="Y205" s="128"/>
      <c r="Z205" s="111"/>
      <c r="AA205" s="111"/>
      <c r="AB205" s="177"/>
      <c r="AC205" s="88"/>
      <c r="AD205" s="88"/>
      <c r="AE205" s="88"/>
      <c r="AF205" s="88"/>
      <c r="AG205" s="89"/>
    </row>
    <row r="206" spans="1:33" s="120" customFormat="1" x14ac:dyDescent="0.2">
      <c r="A206" s="126"/>
      <c r="B206" s="106"/>
      <c r="C206" s="227"/>
      <c r="D206" s="103"/>
      <c r="E206" s="103"/>
      <c r="F206" s="103"/>
      <c r="G206" s="103"/>
      <c r="H206" s="364"/>
      <c r="K206" s="103"/>
      <c r="L206" s="103"/>
      <c r="M206" s="593"/>
      <c r="N206" s="128"/>
      <c r="O206" s="128"/>
      <c r="P206" s="128"/>
      <c r="Q206" s="128"/>
      <c r="R206" s="177"/>
      <c r="S206" s="128"/>
      <c r="T206" s="128"/>
      <c r="U206" s="128"/>
      <c r="V206" s="128"/>
      <c r="W206" s="177"/>
      <c r="X206" s="128"/>
      <c r="Y206" s="128"/>
      <c r="Z206" s="111"/>
      <c r="AA206" s="111"/>
      <c r="AB206" s="177"/>
      <c r="AC206" s="88"/>
      <c r="AD206" s="88"/>
      <c r="AE206" s="88"/>
      <c r="AF206" s="88"/>
      <c r="AG206" s="89"/>
    </row>
    <row r="207" spans="1:33" s="120" customFormat="1" x14ac:dyDescent="0.2">
      <c r="A207" s="126"/>
      <c r="B207" s="106"/>
      <c r="C207" s="227"/>
      <c r="D207" s="103"/>
      <c r="E207" s="103"/>
      <c r="F207" s="103"/>
      <c r="G207" s="103"/>
      <c r="H207" s="364"/>
      <c r="K207" s="103"/>
      <c r="L207" s="103"/>
      <c r="M207" s="593"/>
      <c r="N207" s="128"/>
      <c r="O207" s="128"/>
      <c r="P207" s="128"/>
      <c r="Q207" s="128"/>
      <c r="R207" s="177"/>
      <c r="S207" s="128"/>
      <c r="T207" s="128"/>
      <c r="U207" s="128"/>
      <c r="V207" s="128"/>
      <c r="W207" s="177"/>
      <c r="X207" s="128"/>
      <c r="Y207" s="128"/>
      <c r="Z207" s="111"/>
      <c r="AA207" s="111"/>
      <c r="AB207" s="177"/>
      <c r="AC207" s="88"/>
      <c r="AD207" s="88"/>
      <c r="AE207" s="88"/>
      <c r="AF207" s="88"/>
      <c r="AG207" s="89"/>
    </row>
    <row r="208" spans="1:33" s="120" customFormat="1" x14ac:dyDescent="0.2">
      <c r="A208" s="126"/>
      <c r="B208" s="106"/>
      <c r="C208" s="227"/>
      <c r="D208" s="103"/>
      <c r="E208" s="103"/>
      <c r="F208" s="103"/>
      <c r="G208" s="103"/>
      <c r="H208" s="364"/>
      <c r="K208" s="103"/>
      <c r="L208" s="103"/>
      <c r="M208" s="593"/>
      <c r="N208" s="128"/>
      <c r="O208" s="128"/>
      <c r="P208" s="128"/>
      <c r="Q208" s="128"/>
      <c r="R208" s="177"/>
      <c r="S208" s="128"/>
      <c r="T208" s="128"/>
      <c r="U208" s="128"/>
      <c r="V208" s="128"/>
      <c r="W208" s="177"/>
      <c r="X208" s="128"/>
      <c r="Y208" s="128"/>
      <c r="Z208" s="111"/>
      <c r="AA208" s="111"/>
      <c r="AB208" s="177"/>
      <c r="AC208" s="88"/>
      <c r="AD208" s="88"/>
      <c r="AE208" s="88"/>
      <c r="AF208" s="88"/>
      <c r="AG208" s="89"/>
    </row>
    <row r="209" spans="1:33" s="120" customFormat="1" x14ac:dyDescent="0.2">
      <c r="A209" s="126"/>
      <c r="B209" s="106"/>
      <c r="C209" s="227"/>
      <c r="D209" s="103"/>
      <c r="E209" s="103"/>
      <c r="F209" s="103"/>
      <c r="G209" s="103"/>
      <c r="H209" s="364"/>
      <c r="K209" s="103"/>
      <c r="L209" s="103"/>
      <c r="M209" s="593"/>
      <c r="N209" s="128"/>
      <c r="O209" s="128"/>
      <c r="P209" s="128"/>
      <c r="Q209" s="128"/>
      <c r="R209" s="177"/>
      <c r="S209" s="128"/>
      <c r="T209" s="128"/>
      <c r="U209" s="128"/>
      <c r="V209" s="128"/>
      <c r="W209" s="177"/>
      <c r="X209" s="128"/>
      <c r="Y209" s="128"/>
      <c r="Z209" s="111"/>
      <c r="AA209" s="111"/>
      <c r="AB209" s="177"/>
      <c r="AC209" s="88"/>
      <c r="AD209" s="88"/>
      <c r="AE209" s="88"/>
      <c r="AF209" s="88"/>
      <c r="AG209" s="89"/>
    </row>
    <row r="210" spans="1:33" s="120" customFormat="1" x14ac:dyDescent="0.2">
      <c r="A210" s="126"/>
      <c r="B210" s="106"/>
      <c r="C210" s="227"/>
      <c r="D210" s="103"/>
      <c r="E210" s="103"/>
      <c r="F210" s="103"/>
      <c r="G210" s="103"/>
      <c r="H210" s="364"/>
      <c r="K210" s="103"/>
      <c r="L210" s="103"/>
      <c r="M210" s="593"/>
      <c r="N210" s="128"/>
      <c r="O210" s="128"/>
      <c r="P210" s="128"/>
      <c r="Q210" s="128"/>
      <c r="R210" s="177"/>
      <c r="S210" s="128"/>
      <c r="T210" s="128"/>
      <c r="U210" s="128"/>
      <c r="V210" s="128"/>
      <c r="W210" s="177"/>
      <c r="X210" s="128"/>
      <c r="Y210" s="128"/>
      <c r="Z210" s="111"/>
      <c r="AA210" s="111"/>
      <c r="AB210" s="177"/>
      <c r="AC210" s="88"/>
      <c r="AD210" s="88"/>
      <c r="AE210" s="88"/>
      <c r="AF210" s="88"/>
      <c r="AG210" s="89"/>
    </row>
    <row r="211" spans="1:33" s="120" customFormat="1" x14ac:dyDescent="0.2">
      <c r="A211" s="126"/>
      <c r="B211" s="106"/>
      <c r="C211" s="227"/>
      <c r="D211" s="103"/>
      <c r="E211" s="103"/>
      <c r="F211" s="103"/>
      <c r="G211" s="103"/>
      <c r="H211" s="364"/>
      <c r="K211" s="103"/>
      <c r="L211" s="103"/>
      <c r="M211" s="593"/>
      <c r="N211" s="128"/>
      <c r="O211" s="128"/>
      <c r="P211" s="128"/>
      <c r="Q211" s="128"/>
      <c r="R211" s="177"/>
      <c r="S211" s="128"/>
      <c r="T211" s="128"/>
      <c r="U211" s="128"/>
      <c r="V211" s="128"/>
      <c r="W211" s="177"/>
      <c r="X211" s="128"/>
      <c r="Y211" s="128"/>
      <c r="Z211" s="111"/>
      <c r="AA211" s="111"/>
      <c r="AB211" s="177"/>
      <c r="AC211" s="88"/>
      <c r="AD211" s="88"/>
      <c r="AE211" s="88"/>
      <c r="AF211" s="88"/>
      <c r="AG211" s="89"/>
    </row>
    <row r="212" spans="1:33" s="120" customFormat="1" x14ac:dyDescent="0.2">
      <c r="A212" s="126"/>
      <c r="B212" s="106"/>
      <c r="C212" s="227"/>
      <c r="D212" s="103"/>
      <c r="E212" s="103"/>
      <c r="F212" s="103"/>
      <c r="G212" s="103"/>
      <c r="H212" s="364"/>
      <c r="K212" s="103"/>
      <c r="L212" s="103"/>
      <c r="M212" s="593"/>
      <c r="N212" s="128"/>
      <c r="O212" s="128"/>
      <c r="P212" s="128"/>
      <c r="Q212" s="128"/>
      <c r="R212" s="177"/>
      <c r="S212" s="128"/>
      <c r="T212" s="128"/>
      <c r="U212" s="128"/>
      <c r="V212" s="128"/>
      <c r="W212" s="177"/>
      <c r="X212" s="128"/>
      <c r="Y212" s="128"/>
      <c r="Z212" s="111"/>
      <c r="AA212" s="111"/>
      <c r="AB212" s="177"/>
      <c r="AC212" s="88"/>
      <c r="AD212" s="88"/>
      <c r="AE212" s="88"/>
      <c r="AF212" s="88"/>
      <c r="AG212" s="89"/>
    </row>
    <row r="213" spans="1:33" s="120" customFormat="1" x14ac:dyDescent="0.2">
      <c r="A213" s="126"/>
      <c r="B213" s="106"/>
      <c r="C213" s="227"/>
      <c r="D213" s="103"/>
      <c r="E213" s="103"/>
      <c r="F213" s="103"/>
      <c r="G213" s="103"/>
      <c r="H213" s="364"/>
      <c r="K213" s="103"/>
      <c r="L213" s="103"/>
      <c r="M213" s="593"/>
      <c r="N213" s="128"/>
      <c r="O213" s="128"/>
      <c r="P213" s="128"/>
      <c r="Q213" s="128"/>
      <c r="R213" s="177"/>
      <c r="S213" s="128"/>
      <c r="T213" s="128"/>
      <c r="U213" s="128"/>
      <c r="V213" s="128"/>
      <c r="W213" s="177"/>
      <c r="X213" s="128"/>
      <c r="Y213" s="128"/>
      <c r="Z213" s="111"/>
      <c r="AA213" s="111"/>
      <c r="AB213" s="177"/>
      <c r="AC213" s="88"/>
      <c r="AD213" s="88"/>
      <c r="AE213" s="88"/>
      <c r="AF213" s="88"/>
      <c r="AG213" s="89"/>
    </row>
    <row r="214" spans="1:33" s="120" customFormat="1" x14ac:dyDescent="0.2">
      <c r="A214" s="126"/>
      <c r="B214" s="106"/>
      <c r="C214" s="227"/>
      <c r="D214" s="103"/>
      <c r="E214" s="103"/>
      <c r="F214" s="103"/>
      <c r="G214" s="103"/>
      <c r="H214" s="364"/>
      <c r="K214" s="103"/>
      <c r="L214" s="103"/>
      <c r="M214" s="593"/>
      <c r="N214" s="128"/>
      <c r="O214" s="128"/>
      <c r="P214" s="128"/>
      <c r="Q214" s="128"/>
      <c r="R214" s="177"/>
      <c r="S214" s="128"/>
      <c r="T214" s="128"/>
      <c r="U214" s="128"/>
      <c r="V214" s="128"/>
      <c r="W214" s="177"/>
      <c r="X214" s="128"/>
      <c r="Y214" s="128"/>
      <c r="Z214" s="111"/>
      <c r="AA214" s="111"/>
      <c r="AB214" s="177"/>
      <c r="AC214" s="88"/>
      <c r="AD214" s="88"/>
      <c r="AE214" s="88"/>
      <c r="AF214" s="88"/>
      <c r="AG214" s="89"/>
    </row>
    <row r="215" spans="1:33" s="120" customFormat="1" x14ac:dyDescent="0.2">
      <c r="A215" s="126"/>
      <c r="B215" s="106"/>
      <c r="C215" s="227"/>
      <c r="D215" s="103"/>
      <c r="E215" s="103"/>
      <c r="F215" s="103"/>
      <c r="G215" s="103"/>
      <c r="H215" s="364"/>
      <c r="K215" s="103"/>
      <c r="L215" s="103"/>
      <c r="M215" s="593"/>
      <c r="N215" s="128"/>
      <c r="O215" s="128"/>
      <c r="P215" s="128"/>
      <c r="Q215" s="128"/>
      <c r="R215" s="177"/>
      <c r="S215" s="128"/>
      <c r="T215" s="128"/>
      <c r="U215" s="128"/>
      <c r="V215" s="128"/>
      <c r="W215" s="177"/>
      <c r="X215" s="128"/>
      <c r="Y215" s="128"/>
      <c r="Z215" s="111"/>
      <c r="AA215" s="111"/>
      <c r="AB215" s="177"/>
      <c r="AC215" s="88"/>
      <c r="AD215" s="88"/>
      <c r="AE215" s="88"/>
      <c r="AF215" s="88"/>
      <c r="AG215" s="89"/>
    </row>
    <row r="216" spans="1:33" s="120" customFormat="1" x14ac:dyDescent="0.2">
      <c r="A216" s="126"/>
      <c r="B216" s="106"/>
      <c r="C216" s="227"/>
      <c r="D216" s="103"/>
      <c r="E216" s="103"/>
      <c r="F216" s="103"/>
      <c r="G216" s="103"/>
      <c r="H216" s="364"/>
      <c r="K216" s="103"/>
      <c r="L216" s="103"/>
      <c r="M216" s="593"/>
      <c r="N216" s="128"/>
      <c r="O216" s="128"/>
      <c r="P216" s="128"/>
      <c r="Q216" s="128"/>
      <c r="R216" s="177"/>
      <c r="S216" s="128"/>
      <c r="T216" s="128"/>
      <c r="U216" s="128"/>
      <c r="V216" s="128"/>
      <c r="W216" s="177"/>
      <c r="X216" s="128"/>
      <c r="Y216" s="128"/>
      <c r="Z216" s="111"/>
      <c r="AA216" s="111"/>
      <c r="AB216" s="177"/>
      <c r="AC216" s="88"/>
      <c r="AD216" s="88"/>
      <c r="AE216" s="88"/>
      <c r="AF216" s="88"/>
      <c r="AG216" s="89"/>
    </row>
    <row r="217" spans="1:33" s="120" customFormat="1" x14ac:dyDescent="0.2">
      <c r="A217" s="126"/>
      <c r="B217" s="106"/>
      <c r="C217" s="227"/>
      <c r="D217" s="103"/>
      <c r="E217" s="103"/>
      <c r="F217" s="103"/>
      <c r="G217" s="103"/>
      <c r="H217" s="364"/>
      <c r="K217" s="103"/>
      <c r="L217" s="103"/>
      <c r="M217" s="593"/>
      <c r="N217" s="128"/>
      <c r="O217" s="128"/>
      <c r="P217" s="128"/>
      <c r="Q217" s="128"/>
      <c r="R217" s="177"/>
      <c r="S217" s="128"/>
      <c r="T217" s="128"/>
      <c r="U217" s="128"/>
      <c r="V217" s="128"/>
      <c r="W217" s="177"/>
      <c r="X217" s="128"/>
      <c r="Y217" s="128"/>
      <c r="Z217" s="111"/>
      <c r="AA217" s="111"/>
      <c r="AB217" s="177"/>
      <c r="AC217" s="88"/>
      <c r="AD217" s="88"/>
      <c r="AE217" s="88"/>
      <c r="AF217" s="88"/>
      <c r="AG217" s="89"/>
    </row>
    <row r="218" spans="1:33" s="120" customFormat="1" x14ac:dyDescent="0.2">
      <c r="A218" s="126"/>
      <c r="B218" s="106"/>
      <c r="C218" s="227"/>
      <c r="D218" s="103"/>
      <c r="E218" s="103"/>
      <c r="F218" s="103"/>
      <c r="G218" s="103"/>
      <c r="H218" s="364"/>
      <c r="K218" s="103"/>
      <c r="L218" s="103"/>
      <c r="M218" s="593"/>
      <c r="N218" s="128"/>
      <c r="O218" s="128"/>
      <c r="P218" s="128"/>
      <c r="Q218" s="128"/>
      <c r="R218" s="177"/>
      <c r="S218" s="128"/>
      <c r="T218" s="128"/>
      <c r="U218" s="128"/>
      <c r="V218" s="128"/>
      <c r="W218" s="177"/>
      <c r="X218" s="128"/>
      <c r="Y218" s="128"/>
      <c r="Z218" s="111"/>
      <c r="AA218" s="111"/>
      <c r="AB218" s="177"/>
      <c r="AC218" s="88"/>
      <c r="AD218" s="88"/>
      <c r="AE218" s="88"/>
      <c r="AF218" s="88"/>
      <c r="AG218" s="89"/>
    </row>
    <row r="219" spans="1:33" s="120" customFormat="1" x14ac:dyDescent="0.2">
      <c r="A219" s="126"/>
      <c r="B219" s="106"/>
      <c r="C219" s="227"/>
      <c r="D219" s="103"/>
      <c r="E219" s="103"/>
      <c r="F219" s="103"/>
      <c r="G219" s="103"/>
      <c r="H219" s="364"/>
      <c r="K219" s="103"/>
      <c r="L219" s="103"/>
      <c r="M219" s="593"/>
      <c r="N219" s="128"/>
      <c r="O219" s="128"/>
      <c r="P219" s="128"/>
      <c r="Q219" s="128"/>
      <c r="R219" s="177"/>
      <c r="S219" s="128"/>
      <c r="T219" s="128"/>
      <c r="U219" s="128"/>
      <c r="V219" s="128"/>
      <c r="W219" s="177"/>
      <c r="X219" s="128"/>
      <c r="Y219" s="128"/>
      <c r="Z219" s="111"/>
      <c r="AA219" s="111"/>
      <c r="AB219" s="177"/>
      <c r="AC219" s="88"/>
      <c r="AD219" s="88"/>
      <c r="AE219" s="88"/>
      <c r="AF219" s="88"/>
      <c r="AG219" s="89"/>
    </row>
    <row r="220" spans="1:33" s="120" customFormat="1" x14ac:dyDescent="0.2">
      <c r="A220" s="126"/>
      <c r="B220" s="106"/>
      <c r="C220" s="227"/>
      <c r="D220" s="103"/>
      <c r="E220" s="103"/>
      <c r="F220" s="103"/>
      <c r="G220" s="103"/>
      <c r="H220" s="364"/>
      <c r="K220" s="103"/>
      <c r="L220" s="103"/>
      <c r="M220" s="593"/>
      <c r="N220" s="128"/>
      <c r="O220" s="128"/>
      <c r="P220" s="128"/>
      <c r="Q220" s="128"/>
      <c r="R220" s="177"/>
      <c r="S220" s="128"/>
      <c r="T220" s="128"/>
      <c r="U220" s="128"/>
      <c r="V220" s="128"/>
      <c r="W220" s="177"/>
      <c r="X220" s="128"/>
      <c r="Y220" s="128"/>
      <c r="Z220" s="111"/>
      <c r="AA220" s="111"/>
      <c r="AB220" s="177"/>
      <c r="AC220" s="88"/>
      <c r="AD220" s="88"/>
      <c r="AE220" s="88"/>
      <c r="AF220" s="88"/>
      <c r="AG220" s="89"/>
    </row>
    <row r="221" spans="1:33" s="120" customFormat="1" x14ac:dyDescent="0.2">
      <c r="A221" s="126"/>
      <c r="B221" s="106"/>
      <c r="C221" s="227"/>
      <c r="D221" s="103"/>
      <c r="E221" s="103"/>
      <c r="F221" s="103"/>
      <c r="G221" s="103"/>
      <c r="H221" s="364"/>
      <c r="K221" s="103"/>
      <c r="L221" s="103"/>
      <c r="M221" s="593"/>
      <c r="N221" s="128"/>
      <c r="O221" s="128"/>
      <c r="P221" s="128"/>
      <c r="Q221" s="128"/>
      <c r="R221" s="177"/>
      <c r="S221" s="128"/>
      <c r="T221" s="128"/>
      <c r="U221" s="128"/>
      <c r="V221" s="128"/>
      <c r="W221" s="177"/>
      <c r="X221" s="128"/>
      <c r="Y221" s="128"/>
      <c r="Z221" s="111"/>
      <c r="AA221" s="111"/>
      <c r="AB221" s="177"/>
      <c r="AC221" s="88"/>
      <c r="AD221" s="88"/>
      <c r="AE221" s="88"/>
      <c r="AF221" s="88"/>
      <c r="AG221" s="89"/>
    </row>
  </sheetData>
  <autoFilter ref="A14:AG101"/>
  <mergeCells count="17">
    <mergeCell ref="A98:G98"/>
    <mergeCell ref="B99:G99"/>
    <mergeCell ref="B100:G100"/>
    <mergeCell ref="B101:G101"/>
    <mergeCell ref="B1:G1"/>
    <mergeCell ref="B2:G2"/>
    <mergeCell ref="S13:W13"/>
    <mergeCell ref="X13:AB13"/>
    <mergeCell ref="A3:G3"/>
    <mergeCell ref="B4:G4"/>
    <mergeCell ref="B13:G13"/>
    <mergeCell ref="I13:M13"/>
    <mergeCell ref="N13:R13"/>
    <mergeCell ref="D12:E12"/>
    <mergeCell ref="F12:G12"/>
    <mergeCell ref="I12:R12"/>
    <mergeCell ref="S12:AB12"/>
  </mergeCells>
  <printOptions horizontalCentered="1"/>
  <pageMargins left="0.9055118110236221" right="0.59055118110236227" top="0.78740157480314965" bottom="4.1338582677165361" header="0.51181102362204722" footer="3.5433070866141736"/>
  <pageSetup paperSize="9" scale="96" firstPageNumber="10" fitToHeight="0" orientation="portrait" blackAndWhite="1" useFirstPageNumber="1" r:id="rId1"/>
  <headerFooter alignWithMargins="0">
    <oddHeader xml:space="preserve">&amp;C   </oddHeader>
    <oddFooter>&amp;C&amp;"Times New Roman,Bold"&amp;P</oddFooter>
  </headerFooter>
  <rowBreaks count="3" manualBreakCount="3">
    <brk id="27" max="7" man="1"/>
    <brk id="55" max="7" man="1"/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5" transitionEvaluation="1">
    <tabColor rgb="FF92D050"/>
  </sheetPr>
  <dimension ref="A1:AG48"/>
  <sheetViews>
    <sheetView view="pageBreakPreview" topLeftCell="A25" zoomScaleNormal="115" zoomScaleSheetLayoutView="100" workbookViewId="0">
      <selection activeCell="B32" sqref="B32:J38"/>
    </sheetView>
  </sheetViews>
  <sheetFormatPr defaultColWidth="9.140625" defaultRowHeight="12.75" x14ac:dyDescent="0.2"/>
  <cols>
    <col min="1" max="1" width="6.42578125" style="632" customWidth="1"/>
    <col min="2" max="2" width="7.7109375" style="106" bestFit="1" customWidth="1"/>
    <col min="3" max="3" width="34.5703125" style="535" customWidth="1"/>
    <col min="4" max="4" width="9.85546875" style="535" customWidth="1"/>
    <col min="5" max="5" width="9.42578125" style="540" customWidth="1"/>
    <col min="6" max="6" width="11.28515625" style="535" bestFit="1" customWidth="1"/>
    <col min="7" max="7" width="9.5703125" style="535" customWidth="1"/>
    <col min="8" max="8" width="3.140625" style="535" customWidth="1"/>
    <col min="9" max="9" width="3.7109375" style="619" customWidth="1"/>
    <col min="10" max="10" width="9.7109375" style="540" customWidth="1"/>
    <col min="11" max="11" width="8.5703125" style="540" customWidth="1"/>
    <col min="12" max="12" width="9.140625" style="540" customWidth="1"/>
    <col min="13" max="13" width="12" style="540" customWidth="1"/>
    <col min="14" max="14" width="9.5703125" style="535" customWidth="1"/>
    <col min="15" max="15" width="13.140625" style="535" customWidth="1"/>
    <col min="16" max="16" width="11.28515625" style="535" customWidth="1"/>
    <col min="17" max="17" width="6.5703125" style="535" customWidth="1"/>
    <col min="18" max="18" width="11.28515625" style="535" customWidth="1"/>
    <col min="19" max="23" width="1.7109375" style="535" customWidth="1"/>
    <col min="24" max="27" width="8.7109375" style="535" customWidth="1"/>
    <col min="28" max="28" width="11.42578125" style="536" customWidth="1"/>
    <col min="29" max="32" width="9.140625" style="535"/>
    <col min="33" max="33" width="9.140625" style="536"/>
    <col min="34" max="16384" width="9.140625" style="535"/>
  </cols>
  <sheetData>
    <row r="1" spans="1:33" ht="13.35" customHeight="1" x14ac:dyDescent="0.2">
      <c r="A1" s="2016" t="s">
        <v>45</v>
      </c>
      <c r="B1" s="2016"/>
      <c r="C1" s="2016"/>
      <c r="D1" s="2016"/>
      <c r="E1" s="2016"/>
      <c r="F1" s="2016"/>
      <c r="G1" s="2016"/>
      <c r="H1" s="1897"/>
      <c r="I1" s="1152"/>
      <c r="J1" s="1152"/>
      <c r="K1" s="1152"/>
      <c r="L1" s="1152"/>
      <c r="M1" s="1152"/>
    </row>
    <row r="2" spans="1:33" ht="13.35" customHeight="1" x14ac:dyDescent="0.2">
      <c r="A2" s="2016" t="s">
        <v>235</v>
      </c>
      <c r="B2" s="2016"/>
      <c r="C2" s="2016"/>
      <c r="D2" s="2016"/>
      <c r="E2" s="2016"/>
      <c r="F2" s="2016"/>
      <c r="G2" s="2016"/>
      <c r="H2" s="1897"/>
      <c r="I2" s="1152"/>
      <c r="J2" s="1152"/>
      <c r="K2" s="1152"/>
      <c r="L2" s="1152"/>
      <c r="M2" s="1152"/>
    </row>
    <row r="3" spans="1:33" s="558" customFormat="1" x14ac:dyDescent="0.2">
      <c r="A3" s="1992" t="s">
        <v>605</v>
      </c>
      <c r="B3" s="1992"/>
      <c r="C3" s="1992"/>
      <c r="D3" s="1992"/>
      <c r="E3" s="1992"/>
      <c r="F3" s="1992"/>
      <c r="G3" s="1992"/>
      <c r="H3" s="1894"/>
      <c r="I3" s="622"/>
      <c r="J3" s="623"/>
      <c r="K3" s="623"/>
      <c r="L3" s="623"/>
      <c r="M3" s="623"/>
      <c r="N3" s="573"/>
      <c r="O3" s="573"/>
      <c r="P3" s="573"/>
      <c r="Q3" s="573"/>
      <c r="R3" s="573"/>
      <c r="AB3" s="536"/>
      <c r="AG3" s="536"/>
    </row>
    <row r="4" spans="1:33" s="558" customFormat="1" ht="13.5" x14ac:dyDescent="0.25">
      <c r="A4" s="34"/>
      <c r="B4" s="1993"/>
      <c r="C4" s="1993"/>
      <c r="D4" s="1993"/>
      <c r="E4" s="1993"/>
      <c r="F4" s="1993"/>
      <c r="G4" s="1993"/>
      <c r="H4" s="1895"/>
      <c r="I4" s="622"/>
      <c r="J4" s="623"/>
      <c r="K4" s="623"/>
      <c r="L4" s="623"/>
      <c r="M4" s="623"/>
      <c r="N4" s="573"/>
      <c r="O4" s="573"/>
      <c r="P4" s="573"/>
      <c r="Q4" s="573"/>
      <c r="R4" s="573"/>
      <c r="AB4" s="536"/>
      <c r="AG4" s="536"/>
    </row>
    <row r="5" spans="1:33" s="558" customFormat="1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33"/>
      <c r="I5" s="587"/>
      <c r="J5" s="623"/>
      <c r="K5" s="623"/>
      <c r="L5" s="623"/>
      <c r="M5" s="623"/>
      <c r="AB5" s="536"/>
      <c r="AG5" s="536"/>
    </row>
    <row r="6" spans="1:33" s="558" customFormat="1" x14ac:dyDescent="0.2">
      <c r="A6" s="34"/>
      <c r="B6" s="38" t="s">
        <v>9</v>
      </c>
      <c r="C6" s="30" t="s">
        <v>10</v>
      </c>
      <c r="D6" s="1198" t="s">
        <v>83</v>
      </c>
      <c r="E6" s="1162">
        <v>3371794</v>
      </c>
      <c r="F6" s="1162">
        <v>2472380</v>
      </c>
      <c r="G6" s="1162">
        <f>SUM(E6:F6)</f>
        <v>5844174</v>
      </c>
      <c r="H6" s="1315"/>
      <c r="I6" s="587"/>
      <c r="J6" s="623"/>
      <c r="K6" s="623"/>
      <c r="L6" s="623"/>
      <c r="M6" s="623"/>
      <c r="AB6" s="536"/>
      <c r="AG6" s="536"/>
    </row>
    <row r="7" spans="1:33" s="558" customFormat="1" x14ac:dyDescent="0.2">
      <c r="A7" s="34"/>
      <c r="B7" s="38"/>
      <c r="C7" s="30"/>
      <c r="D7" s="39" t="s">
        <v>61</v>
      </c>
      <c r="E7" s="32">
        <v>5637772</v>
      </c>
      <c r="F7" s="32">
        <v>5500</v>
      </c>
      <c r="G7" s="32">
        <f>SUM(E7:F7)</f>
        <v>5643272</v>
      </c>
      <c r="H7" s="32"/>
      <c r="I7" s="587"/>
      <c r="J7" s="623"/>
      <c r="K7" s="623"/>
      <c r="L7" s="623"/>
      <c r="M7" s="623"/>
      <c r="AB7" s="536"/>
      <c r="AG7" s="536"/>
    </row>
    <row r="8" spans="1:33" s="558" customFormat="1" x14ac:dyDescent="0.2">
      <c r="A8" s="34"/>
      <c r="B8" s="38" t="s">
        <v>11</v>
      </c>
      <c r="C8" s="40" t="s">
        <v>12</v>
      </c>
      <c r="E8" s="33"/>
      <c r="F8" s="33"/>
      <c r="G8" s="33"/>
      <c r="H8" s="33"/>
      <c r="I8" s="587"/>
      <c r="J8" s="623"/>
      <c r="K8" s="623"/>
      <c r="L8" s="623"/>
      <c r="M8" s="623"/>
      <c r="AB8" s="536"/>
      <c r="AG8" s="536"/>
    </row>
    <row r="9" spans="1:33" s="558" customFormat="1" x14ac:dyDescent="0.2">
      <c r="A9" s="34"/>
      <c r="B9" s="38"/>
      <c r="C9" s="40" t="s">
        <v>118</v>
      </c>
      <c r="D9" s="1198" t="s">
        <v>83</v>
      </c>
      <c r="E9" s="1305">
        <v>0</v>
      </c>
      <c r="F9" s="1305">
        <v>0</v>
      </c>
      <c r="G9" s="1305">
        <v>0</v>
      </c>
      <c r="H9" s="1305"/>
      <c r="I9" s="587"/>
      <c r="J9" s="623"/>
      <c r="K9" s="623"/>
      <c r="L9" s="623"/>
      <c r="M9" s="623"/>
      <c r="AB9" s="536"/>
      <c r="AG9" s="536"/>
    </row>
    <row r="10" spans="1:33" s="558" customFormat="1" x14ac:dyDescent="0.2">
      <c r="A10" s="34"/>
      <c r="B10" s="38"/>
      <c r="C10" s="40"/>
      <c r="D10" s="39" t="s">
        <v>61</v>
      </c>
      <c r="E10" s="32">
        <f>G28</f>
        <v>6282</v>
      </c>
      <c r="F10" s="1305">
        <v>0</v>
      </c>
      <c r="G10" s="32">
        <f>SUM(E10:F10)</f>
        <v>6282</v>
      </c>
      <c r="H10" s="32"/>
      <c r="I10" s="587"/>
      <c r="J10" s="623"/>
      <c r="K10" s="623"/>
      <c r="L10" s="623"/>
      <c r="M10" s="623"/>
      <c r="AB10" s="536"/>
      <c r="AG10" s="536"/>
    </row>
    <row r="11" spans="1:33" s="558" customFormat="1" x14ac:dyDescent="0.2">
      <c r="A11" s="34"/>
      <c r="B11" s="2014" t="s">
        <v>60</v>
      </c>
      <c r="C11" s="2015" t="s">
        <v>26</v>
      </c>
      <c r="D11" s="1306" t="s">
        <v>83</v>
      </c>
      <c r="E11" s="1309">
        <f>E6+E9</f>
        <v>3371794</v>
      </c>
      <c r="F11" s="1309">
        <f t="shared" ref="F11" si="0">F6+F9</f>
        <v>2472380</v>
      </c>
      <c r="G11" s="1309">
        <f>F11+E11</f>
        <v>5844174</v>
      </c>
      <c r="H11" s="1916"/>
      <c r="I11" s="587"/>
      <c r="J11" s="623"/>
      <c r="K11" s="623"/>
      <c r="L11" s="623"/>
      <c r="M11" s="623"/>
      <c r="AB11" s="536"/>
      <c r="AG11" s="536"/>
    </row>
    <row r="12" spans="1:33" s="558" customFormat="1" x14ac:dyDescent="0.2">
      <c r="A12" s="34"/>
      <c r="B12" s="2014"/>
      <c r="C12" s="2015"/>
      <c r="D12" s="1307" t="s">
        <v>61</v>
      </c>
      <c r="E12" s="1308">
        <f>E7+E10</f>
        <v>5644054</v>
      </c>
      <c r="F12" s="1308">
        <f t="shared" ref="F12:G12" si="1">F7+F10</f>
        <v>5500</v>
      </c>
      <c r="G12" s="1308">
        <f t="shared" si="1"/>
        <v>5649554</v>
      </c>
      <c r="H12" s="31"/>
      <c r="I12" s="622"/>
      <c r="J12" s="623"/>
      <c r="K12" s="623"/>
      <c r="L12" s="623"/>
      <c r="M12" s="623"/>
      <c r="AB12" s="536"/>
      <c r="AG12" s="536"/>
    </row>
    <row r="13" spans="1:33" s="558" customFormat="1" x14ac:dyDescent="0.2">
      <c r="A13" s="34"/>
      <c r="B13" s="38" t="s">
        <v>27</v>
      </c>
      <c r="C13" s="30" t="s">
        <v>28</v>
      </c>
      <c r="D13" s="30"/>
      <c r="E13" s="30"/>
      <c r="F13" s="45"/>
      <c r="G13" s="30"/>
      <c r="H13" s="30"/>
      <c r="I13" s="622"/>
      <c r="J13" s="623"/>
      <c r="K13" s="623"/>
      <c r="L13" s="623"/>
      <c r="M13" s="623"/>
      <c r="AB13" s="536"/>
      <c r="AG13" s="536"/>
    </row>
    <row r="14" spans="1:33" s="545" customFormat="1" x14ac:dyDescent="0.2">
      <c r="A14" s="546"/>
      <c r="B14" s="3"/>
      <c r="C14" s="544"/>
      <c r="D14" s="2017"/>
      <c r="E14" s="2017"/>
      <c r="F14" s="2017"/>
      <c r="G14" s="2017"/>
      <c r="H14" s="1898"/>
      <c r="I14" s="2018"/>
      <c r="J14" s="2018"/>
      <c r="K14" s="2018"/>
      <c r="L14" s="2018"/>
      <c r="M14" s="2019"/>
      <c r="N14" s="2018"/>
      <c r="O14" s="2018"/>
      <c r="P14" s="2018"/>
      <c r="Q14" s="2018"/>
      <c r="R14" s="2018"/>
      <c r="S14" s="2018"/>
      <c r="T14" s="2018"/>
      <c r="U14" s="2018"/>
      <c r="V14" s="2018"/>
      <c r="W14" s="2018"/>
      <c r="X14" s="2020"/>
      <c r="Y14" s="2020"/>
      <c r="Z14" s="2020"/>
      <c r="AA14" s="2020"/>
      <c r="AB14" s="2020"/>
    </row>
    <row r="15" spans="1:33" s="545" customFormat="1" ht="13.5" thickBot="1" x14ac:dyDescent="0.25">
      <c r="A15" s="46"/>
      <c r="B15" s="1994" t="s">
        <v>112</v>
      </c>
      <c r="C15" s="1994"/>
      <c r="D15" s="1994"/>
      <c r="E15" s="1994"/>
      <c r="F15" s="1994"/>
      <c r="G15" s="1994"/>
      <c r="H15" s="1315"/>
      <c r="I15" s="2021"/>
      <c r="J15" s="2021"/>
      <c r="K15" s="2021"/>
      <c r="L15" s="2021"/>
      <c r="M15" s="2022"/>
      <c r="N15" s="2021"/>
      <c r="O15" s="2021"/>
      <c r="P15" s="2021"/>
      <c r="Q15" s="2021"/>
      <c r="R15" s="2021"/>
      <c r="S15" s="2021"/>
      <c r="T15" s="2021"/>
      <c r="U15" s="2021"/>
      <c r="V15" s="2021"/>
      <c r="W15" s="2021"/>
      <c r="X15" s="2023"/>
      <c r="Y15" s="2023"/>
      <c r="Z15" s="2023"/>
      <c r="AA15" s="2023"/>
      <c r="AB15" s="2023"/>
    </row>
    <row r="16" spans="1:33" s="545" customFormat="1" ht="14.25" thickTop="1" thickBot="1" x14ac:dyDescent="0.25">
      <c r="A16" s="46"/>
      <c r="B16" s="370"/>
      <c r="C16" s="370" t="s">
        <v>29</v>
      </c>
      <c r="D16" s="370"/>
      <c r="E16" s="370" t="s">
        <v>62</v>
      </c>
      <c r="F16" s="370" t="s">
        <v>123</v>
      </c>
      <c r="G16" s="47" t="s">
        <v>121</v>
      </c>
      <c r="H16" s="33"/>
      <c r="I16" s="548"/>
      <c r="J16" s="548"/>
      <c r="K16" s="548"/>
      <c r="L16" s="548"/>
      <c r="M16" s="549"/>
      <c r="N16" s="548"/>
      <c r="O16" s="548"/>
      <c r="P16" s="548"/>
      <c r="Q16" s="548"/>
      <c r="R16" s="549"/>
      <c r="S16" s="548"/>
      <c r="T16" s="548"/>
      <c r="U16" s="548"/>
      <c r="V16" s="548"/>
      <c r="W16" s="549"/>
      <c r="X16" s="550"/>
      <c r="Y16" s="550"/>
      <c r="Z16" s="550"/>
      <c r="AA16" s="550"/>
      <c r="AB16" s="551"/>
    </row>
    <row r="17" spans="1:33" ht="13.35" customHeight="1" thickTop="1" x14ac:dyDescent="0.2">
      <c r="A17" s="620"/>
      <c r="B17" s="90"/>
      <c r="C17" s="554" t="s">
        <v>63</v>
      </c>
      <c r="D17" s="624"/>
      <c r="E17" s="569"/>
      <c r="F17" s="624"/>
      <c r="G17" s="618"/>
      <c r="H17" s="618"/>
      <c r="I17" s="535"/>
      <c r="J17" s="535"/>
      <c r="K17" s="535"/>
      <c r="L17" s="535"/>
      <c r="M17" s="535"/>
      <c r="W17" s="536"/>
      <c r="AG17" s="535"/>
    </row>
    <row r="18" spans="1:33" ht="8.4499999999999993" customHeight="1" x14ac:dyDescent="0.2">
      <c r="A18" s="620"/>
      <c r="B18" s="97"/>
      <c r="C18" s="629"/>
      <c r="D18" s="571"/>
      <c r="E18" s="572"/>
      <c r="F18" s="571"/>
      <c r="G18" s="571"/>
      <c r="H18" s="571"/>
      <c r="I18" s="535"/>
      <c r="J18" s="535"/>
      <c r="K18" s="535"/>
      <c r="L18" s="535"/>
      <c r="M18" s="535"/>
      <c r="W18" s="536"/>
      <c r="AG18" s="535"/>
    </row>
    <row r="19" spans="1:33" ht="16.899999999999999" customHeight="1" x14ac:dyDescent="0.2">
      <c r="A19" s="620" t="s">
        <v>64</v>
      </c>
      <c r="B19" s="97">
        <v>2054</v>
      </c>
      <c r="C19" s="629" t="s">
        <v>313</v>
      </c>
      <c r="D19" s="562"/>
      <c r="E19" s="562"/>
      <c r="F19" s="562"/>
      <c r="G19" s="562"/>
      <c r="H19" s="562"/>
      <c r="I19" s="535"/>
      <c r="J19" s="535"/>
      <c r="K19" s="535"/>
      <c r="L19" s="535"/>
      <c r="M19" s="535"/>
      <c r="W19" s="536"/>
      <c r="AG19" s="535"/>
    </row>
    <row r="20" spans="1:33" ht="16.899999999999999" customHeight="1" x14ac:dyDescent="0.2">
      <c r="A20" s="620"/>
      <c r="B20" s="104">
        <v>0.8</v>
      </c>
      <c r="C20" s="629" t="s">
        <v>21</v>
      </c>
      <c r="D20" s="571"/>
      <c r="E20" s="571"/>
      <c r="F20" s="571"/>
      <c r="G20" s="571"/>
      <c r="H20" s="571"/>
      <c r="I20" s="535"/>
      <c r="J20" s="535"/>
      <c r="K20" s="535"/>
      <c r="L20" s="535"/>
      <c r="M20" s="535"/>
      <c r="W20" s="536"/>
      <c r="AG20" s="535"/>
    </row>
    <row r="21" spans="1:33" ht="25.5" x14ac:dyDescent="0.2">
      <c r="A21" s="620"/>
      <c r="B21" s="99">
        <v>62</v>
      </c>
      <c r="C21" s="576" t="s">
        <v>863</v>
      </c>
      <c r="D21" s="636"/>
      <c r="E21" s="636"/>
      <c r="F21" s="636"/>
      <c r="G21" s="571"/>
      <c r="H21" s="571"/>
      <c r="I21" s="535"/>
      <c r="J21" s="535"/>
      <c r="K21" s="535"/>
      <c r="L21" s="535"/>
      <c r="M21" s="535"/>
      <c r="W21" s="536"/>
      <c r="AG21" s="535"/>
    </row>
    <row r="22" spans="1:33" ht="15.6" customHeight="1" x14ac:dyDescent="0.2">
      <c r="A22" s="620"/>
      <c r="B22" s="99">
        <v>43</v>
      </c>
      <c r="C22" s="576" t="s">
        <v>570</v>
      </c>
      <c r="D22" s="636"/>
      <c r="E22" s="636"/>
      <c r="F22" s="636"/>
      <c r="G22" s="571"/>
      <c r="H22" s="571"/>
      <c r="I22" s="535"/>
      <c r="J22" s="535"/>
      <c r="K22" s="535"/>
      <c r="L22" s="535"/>
      <c r="M22" s="535"/>
      <c r="W22" s="536"/>
      <c r="AG22" s="535"/>
    </row>
    <row r="23" spans="1:33" ht="15.6" customHeight="1" x14ac:dyDescent="0.2">
      <c r="A23" s="620"/>
      <c r="B23" s="99" t="s">
        <v>571</v>
      </c>
      <c r="C23" s="576" t="s">
        <v>572</v>
      </c>
      <c r="D23" s="572"/>
      <c r="E23" s="571">
        <v>6282</v>
      </c>
      <c r="F23" s="1300">
        <v>0</v>
      </c>
      <c r="G23" s="571">
        <f>SUM(E23:F23)</f>
        <v>6282</v>
      </c>
      <c r="H23" s="571"/>
      <c r="I23" s="535"/>
      <c r="J23" s="633"/>
      <c r="K23" s="633"/>
      <c r="L23" s="535"/>
      <c r="M23" s="619"/>
      <c r="W23" s="536"/>
      <c r="AG23" s="535"/>
    </row>
    <row r="24" spans="1:33" ht="14.45" customHeight="1" x14ac:dyDescent="0.2">
      <c r="A24" s="620"/>
      <c r="B24" s="99">
        <v>43</v>
      </c>
      <c r="C24" s="576" t="s">
        <v>570</v>
      </c>
      <c r="D24" s="572"/>
      <c r="E24" s="568">
        <f t="shared" ref="E24:G25" si="2">E23</f>
        <v>6282</v>
      </c>
      <c r="F24" s="1357">
        <f t="shared" si="2"/>
        <v>0</v>
      </c>
      <c r="G24" s="568">
        <f t="shared" si="2"/>
        <v>6282</v>
      </c>
      <c r="H24" s="571"/>
      <c r="I24" s="535"/>
      <c r="J24" s="633"/>
      <c r="K24" s="633"/>
      <c r="L24" s="535"/>
      <c r="M24" s="535"/>
      <c r="W24" s="536"/>
      <c r="AG24" s="535"/>
    </row>
    <row r="25" spans="1:33" ht="25.5" x14ac:dyDescent="0.2">
      <c r="A25" s="620" t="s">
        <v>60</v>
      </c>
      <c r="B25" s="99">
        <v>62</v>
      </c>
      <c r="C25" s="576" t="s">
        <v>863</v>
      </c>
      <c r="D25" s="572"/>
      <c r="E25" s="568">
        <f t="shared" si="2"/>
        <v>6282</v>
      </c>
      <c r="F25" s="1357">
        <f t="shared" si="2"/>
        <v>0</v>
      </c>
      <c r="G25" s="568">
        <f t="shared" si="2"/>
        <v>6282</v>
      </c>
      <c r="H25" s="571"/>
      <c r="I25" s="535"/>
      <c r="J25" s="633"/>
      <c r="K25" s="633"/>
      <c r="L25" s="535"/>
      <c r="M25" s="535"/>
      <c r="W25" s="536"/>
      <c r="AG25" s="535"/>
    </row>
    <row r="26" spans="1:33" ht="16.899999999999999" customHeight="1" x14ac:dyDescent="0.2">
      <c r="A26" s="620" t="s">
        <v>60</v>
      </c>
      <c r="B26" s="104">
        <v>0.8</v>
      </c>
      <c r="C26" s="629" t="s">
        <v>21</v>
      </c>
      <c r="D26" s="571"/>
      <c r="E26" s="575">
        <f>E23</f>
        <v>6282</v>
      </c>
      <c r="F26" s="1358">
        <f t="shared" ref="F26:G26" si="3">F23</f>
        <v>0</v>
      </c>
      <c r="G26" s="575">
        <f t="shared" si="3"/>
        <v>6282</v>
      </c>
      <c r="H26" s="571"/>
      <c r="I26" s="535"/>
      <c r="J26" s="535"/>
      <c r="K26" s="535"/>
      <c r="L26" s="535"/>
      <c r="M26" s="535"/>
      <c r="W26" s="536"/>
      <c r="AG26" s="535"/>
    </row>
    <row r="27" spans="1:33" ht="16.899999999999999" customHeight="1" x14ac:dyDescent="0.2">
      <c r="A27" s="620" t="s">
        <v>60</v>
      </c>
      <c r="B27" s="97">
        <v>2054</v>
      </c>
      <c r="C27" s="629" t="s">
        <v>313</v>
      </c>
      <c r="D27" s="575"/>
      <c r="E27" s="568">
        <f>E26</f>
        <v>6282</v>
      </c>
      <c r="F27" s="1357">
        <f t="shared" ref="F27:G29" si="4">F26</f>
        <v>0</v>
      </c>
      <c r="G27" s="568">
        <f t="shared" si="4"/>
        <v>6282</v>
      </c>
      <c r="H27" s="571"/>
      <c r="I27" s="535"/>
      <c r="J27" s="535"/>
      <c r="K27" s="535"/>
      <c r="L27" s="535"/>
      <c r="M27" s="535"/>
      <c r="W27" s="536"/>
      <c r="AG27" s="535"/>
    </row>
    <row r="28" spans="1:33" ht="14.1" customHeight="1" x14ac:dyDescent="0.2">
      <c r="A28" s="640" t="s">
        <v>60</v>
      </c>
      <c r="B28" s="197"/>
      <c r="C28" s="641" t="s">
        <v>63</v>
      </c>
      <c r="D28" s="568"/>
      <c r="E28" s="568">
        <f>E27</f>
        <v>6282</v>
      </c>
      <c r="F28" s="1357">
        <f t="shared" si="4"/>
        <v>0</v>
      </c>
      <c r="G28" s="568">
        <f t="shared" si="4"/>
        <v>6282</v>
      </c>
      <c r="H28" s="571"/>
      <c r="I28" s="535"/>
      <c r="J28" s="535"/>
      <c r="K28" s="535"/>
      <c r="L28" s="535"/>
      <c r="M28" s="535"/>
      <c r="W28" s="536"/>
      <c r="AG28" s="535"/>
    </row>
    <row r="29" spans="1:33" x14ac:dyDescent="0.2">
      <c r="A29" s="647" t="s">
        <v>60</v>
      </c>
      <c r="B29" s="648"/>
      <c r="C29" s="649" t="s">
        <v>61</v>
      </c>
      <c r="D29" s="646"/>
      <c r="E29" s="568">
        <f>E28</f>
        <v>6282</v>
      </c>
      <c r="F29" s="1357">
        <f t="shared" si="4"/>
        <v>0</v>
      </c>
      <c r="G29" s="568">
        <f t="shared" si="4"/>
        <v>6282</v>
      </c>
      <c r="H29" s="571"/>
      <c r="I29" s="535"/>
      <c r="J29" s="535"/>
      <c r="K29" s="535"/>
      <c r="L29" s="535"/>
      <c r="M29" s="535"/>
      <c r="W29" s="536"/>
      <c r="AG29" s="535"/>
    </row>
    <row r="30" spans="1:33" ht="8.4499999999999993" customHeight="1" x14ac:dyDescent="0.2">
      <c r="A30" s="645"/>
      <c r="B30" s="365"/>
      <c r="C30" s="650"/>
      <c r="D30" s="1304"/>
      <c r="E30" s="571"/>
      <c r="F30" s="1300"/>
      <c r="G30" s="571"/>
      <c r="H30" s="571"/>
      <c r="I30" s="535"/>
      <c r="J30" s="535"/>
      <c r="K30" s="535"/>
      <c r="L30" s="535"/>
      <c r="M30" s="535"/>
      <c r="W30" s="536"/>
      <c r="AG30" s="535"/>
    </row>
    <row r="31" spans="1:33" ht="16.899999999999999" customHeight="1" x14ac:dyDescent="0.2">
      <c r="A31" s="180" t="s">
        <v>771</v>
      </c>
      <c r="B31" s="634"/>
      <c r="C31" s="629"/>
      <c r="D31" s="625"/>
      <c r="E31" s="625"/>
      <c r="F31" s="625"/>
      <c r="G31" s="625"/>
      <c r="H31" s="625"/>
      <c r="I31" s="625"/>
      <c r="J31" s="625"/>
      <c r="K31" s="625"/>
      <c r="L31" s="625"/>
      <c r="M31" s="625"/>
    </row>
    <row r="32" spans="1:33" x14ac:dyDescent="0.2">
      <c r="A32" s="620"/>
      <c r="B32" s="2012"/>
      <c r="C32" s="2012"/>
      <c r="D32" s="2012"/>
      <c r="E32" s="2012"/>
      <c r="F32" s="2012"/>
      <c r="G32" s="2012"/>
      <c r="H32" s="1896"/>
      <c r="I32" s="625"/>
      <c r="J32" s="625"/>
      <c r="K32" s="625"/>
      <c r="L32" s="625"/>
      <c r="M32" s="625"/>
    </row>
    <row r="33" spans="1:13" x14ac:dyDescent="0.2">
      <c r="A33" s="645"/>
      <c r="B33" s="634"/>
      <c r="C33" s="584"/>
      <c r="D33" s="625"/>
      <c r="E33" s="625"/>
      <c r="F33" s="625"/>
      <c r="G33" s="625"/>
      <c r="H33" s="625"/>
      <c r="I33" s="625"/>
      <c r="J33" s="625"/>
      <c r="K33" s="625"/>
      <c r="L33" s="625"/>
      <c r="M33" s="625"/>
    </row>
    <row r="34" spans="1:13" x14ac:dyDescent="0.2">
      <c r="A34" s="645"/>
      <c r="B34" s="365"/>
      <c r="C34" s="650"/>
      <c r="D34" s="267"/>
      <c r="E34" s="268"/>
      <c r="F34" s="267"/>
      <c r="G34" s="268"/>
      <c r="H34" s="1232"/>
      <c r="I34" s="625"/>
      <c r="J34" s="625"/>
      <c r="K34" s="625"/>
      <c r="L34" s="625"/>
      <c r="M34" s="625"/>
    </row>
    <row r="35" spans="1:13" x14ac:dyDescent="0.2">
      <c r="A35" s="645"/>
      <c r="B35" s="365"/>
      <c r="C35" s="650"/>
      <c r="D35" s="625"/>
      <c r="E35" s="625"/>
      <c r="F35" s="625"/>
      <c r="G35" s="625"/>
      <c r="H35" s="625"/>
      <c r="I35" s="625"/>
      <c r="J35" s="625"/>
      <c r="K35" s="625"/>
      <c r="L35" s="625"/>
      <c r="M35" s="625"/>
    </row>
    <row r="36" spans="1:13" x14ac:dyDescent="0.2">
      <c r="C36" s="566"/>
      <c r="D36" s="618"/>
      <c r="E36" s="569"/>
      <c r="F36" s="569"/>
      <c r="G36" s="569"/>
      <c r="H36" s="569"/>
      <c r="I36" s="569"/>
      <c r="J36" s="569"/>
      <c r="K36" s="569"/>
      <c r="L36" s="569"/>
      <c r="M36" s="569"/>
    </row>
    <row r="37" spans="1:13" x14ac:dyDescent="0.2">
      <c r="C37" s="566"/>
      <c r="D37" s="618"/>
      <c r="E37" s="569"/>
      <c r="F37" s="569"/>
      <c r="G37" s="569"/>
      <c r="H37" s="569"/>
      <c r="I37" s="569"/>
      <c r="J37" s="569"/>
      <c r="K37" s="569"/>
      <c r="L37" s="569"/>
      <c r="M37" s="569"/>
    </row>
    <row r="38" spans="1:13" x14ac:dyDescent="0.2">
      <c r="C38" s="566"/>
      <c r="D38" s="588"/>
      <c r="E38" s="588"/>
      <c r="F38" s="588"/>
      <c r="G38" s="588"/>
      <c r="H38" s="588"/>
      <c r="I38" s="651"/>
      <c r="J38" s="588"/>
      <c r="K38" s="569"/>
      <c r="L38" s="569"/>
      <c r="M38" s="569"/>
    </row>
    <row r="39" spans="1:13" x14ac:dyDescent="0.2">
      <c r="C39" s="566"/>
      <c r="D39" s="590"/>
      <c r="E39" s="590"/>
      <c r="F39" s="590"/>
      <c r="G39" s="590"/>
      <c r="H39" s="590"/>
      <c r="I39" s="652"/>
      <c r="J39" s="590"/>
      <c r="K39" s="569"/>
      <c r="L39" s="569"/>
      <c r="M39" s="569"/>
    </row>
    <row r="40" spans="1:13" x14ac:dyDescent="0.2">
      <c r="C40" s="621"/>
      <c r="D40" s="590"/>
      <c r="E40" s="590"/>
      <c r="F40" s="590"/>
      <c r="G40" s="590"/>
      <c r="H40" s="590"/>
      <c r="I40" s="652"/>
      <c r="J40" s="590"/>
      <c r="K40" s="569"/>
      <c r="L40" s="569"/>
      <c r="M40" s="569"/>
    </row>
    <row r="41" spans="1:13" x14ac:dyDescent="0.2">
      <c r="C41" s="621"/>
      <c r="D41" s="618"/>
      <c r="E41" s="569"/>
      <c r="F41" s="569"/>
      <c r="G41" s="569"/>
      <c r="H41" s="569"/>
      <c r="I41" s="569"/>
      <c r="J41" s="569"/>
      <c r="K41" s="569"/>
      <c r="L41" s="569"/>
      <c r="M41" s="569"/>
    </row>
    <row r="42" spans="1:13" x14ac:dyDescent="0.2">
      <c r="C42" s="621"/>
      <c r="D42" s="618"/>
      <c r="E42" s="569"/>
      <c r="F42" s="569"/>
      <c r="G42" s="569"/>
      <c r="H42" s="569"/>
      <c r="I42" s="569"/>
      <c r="J42" s="569"/>
      <c r="K42" s="569"/>
      <c r="L42" s="569"/>
      <c r="M42" s="569"/>
    </row>
    <row r="43" spans="1:13" x14ac:dyDescent="0.2">
      <c r="C43" s="621"/>
      <c r="D43" s="618"/>
      <c r="E43" s="569"/>
      <c r="F43" s="569"/>
      <c r="G43" s="569"/>
      <c r="H43" s="569"/>
      <c r="I43" s="569"/>
      <c r="J43" s="562"/>
      <c r="K43" s="569"/>
      <c r="L43" s="569"/>
      <c r="M43" s="569"/>
    </row>
    <row r="44" spans="1:13" x14ac:dyDescent="0.2">
      <c r="C44" s="621"/>
      <c r="D44" s="618"/>
      <c r="F44" s="569"/>
      <c r="G44" s="569"/>
      <c r="H44" s="569"/>
      <c r="I44" s="569"/>
      <c r="J44" s="562"/>
      <c r="K44" s="569"/>
      <c r="L44" s="569"/>
      <c r="M44" s="569"/>
    </row>
    <row r="45" spans="1:13" x14ac:dyDescent="0.2">
      <c r="C45" s="621"/>
      <c r="D45" s="618"/>
      <c r="E45" s="569"/>
      <c r="F45" s="569"/>
      <c r="G45" s="569"/>
      <c r="H45" s="569"/>
      <c r="I45" s="569"/>
      <c r="J45" s="562"/>
      <c r="K45" s="569"/>
      <c r="L45" s="569"/>
      <c r="M45" s="569"/>
    </row>
    <row r="46" spans="1:13" x14ac:dyDescent="0.2">
      <c r="C46" s="621"/>
      <c r="D46" s="618"/>
      <c r="E46" s="569"/>
      <c r="F46" s="569"/>
      <c r="G46" s="569"/>
      <c r="H46" s="569"/>
      <c r="I46" s="569"/>
      <c r="J46" s="562"/>
      <c r="K46" s="569"/>
      <c r="L46" s="569"/>
      <c r="M46" s="569"/>
    </row>
    <row r="47" spans="1:13" x14ac:dyDescent="0.2">
      <c r="C47" s="621"/>
      <c r="D47" s="562"/>
      <c r="E47" s="562"/>
      <c r="F47" s="562"/>
      <c r="G47" s="562"/>
      <c r="H47" s="562"/>
      <c r="I47" s="562"/>
      <c r="J47" s="562"/>
      <c r="K47" s="569"/>
      <c r="L47" s="569"/>
      <c r="M47" s="569"/>
    </row>
    <row r="48" spans="1:13" x14ac:dyDescent="0.2">
      <c r="C48" s="566"/>
      <c r="D48" s="618"/>
      <c r="E48" s="569"/>
      <c r="F48" s="569"/>
      <c r="G48" s="569"/>
      <c r="H48" s="569"/>
      <c r="I48" s="569"/>
      <c r="J48" s="569"/>
      <c r="K48" s="569"/>
      <c r="L48" s="569"/>
      <c r="M48" s="569"/>
    </row>
  </sheetData>
  <autoFilter ref="A16:AG31"/>
  <mergeCells count="16">
    <mergeCell ref="I14:R14"/>
    <mergeCell ref="S14:AB14"/>
    <mergeCell ref="I15:M15"/>
    <mergeCell ref="N15:R15"/>
    <mergeCell ref="S15:W15"/>
    <mergeCell ref="X15:AB15"/>
    <mergeCell ref="B32:G32"/>
    <mergeCell ref="B11:B12"/>
    <mergeCell ref="C11:C12"/>
    <mergeCell ref="B15:G15"/>
    <mergeCell ref="A1:G1"/>
    <mergeCell ref="A2:G2"/>
    <mergeCell ref="D14:E14"/>
    <mergeCell ref="F14:G14"/>
    <mergeCell ref="A3:G3"/>
    <mergeCell ref="B4:G4"/>
  </mergeCells>
  <printOptions horizontalCentered="1"/>
  <pageMargins left="0.74803149606299213" right="0.39370078740157483" top="0.74803149606299213" bottom="4.1338582677165361" header="0.51181102362204722" footer="3.5433070866141736"/>
  <pageSetup paperSize="9" scale="99" firstPageNumber="14" fitToHeight="0" orientation="portrait" blackAndWhite="1" useFirstPageNumber="1" r:id="rId1"/>
  <headerFooter alignWithMargins="0">
    <oddHeader xml:space="preserve">&amp;C   </oddHeader>
    <oddFooter>&amp;C&amp;"Times New Roman,Bold"&amp;P</oddFooter>
  </headerFooter>
  <rowBreaks count="1" manualBreakCount="1">
    <brk id="31" max="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92D050"/>
  </sheetPr>
  <dimension ref="A1:AG59"/>
  <sheetViews>
    <sheetView view="pageBreakPreview" zoomScale="115" zoomScaleSheetLayoutView="115" workbookViewId="0">
      <selection activeCell="L35" sqref="L35"/>
    </sheetView>
  </sheetViews>
  <sheetFormatPr defaultColWidth="9.140625" defaultRowHeight="12.75" x14ac:dyDescent="0.2"/>
  <cols>
    <col min="1" max="1" width="6.42578125" style="85" customWidth="1"/>
    <col min="2" max="2" width="8.140625" style="52" customWidth="1"/>
    <col min="3" max="3" width="34.5703125" style="10" customWidth="1"/>
    <col min="4" max="4" width="8.5703125" style="11" customWidth="1"/>
    <col min="5" max="5" width="9.42578125" style="11" customWidth="1"/>
    <col min="6" max="6" width="11.42578125" style="10" bestFit="1" customWidth="1"/>
    <col min="7" max="7" width="8.5703125" style="10" customWidth="1"/>
    <col min="8" max="8" width="2.85546875" style="10" customWidth="1"/>
    <col min="9" max="9" width="5.28515625" style="11" customWidth="1"/>
    <col min="10" max="10" width="8.42578125" style="11" customWidth="1"/>
    <col min="11" max="11" width="8.5703125" style="11" customWidth="1"/>
    <col min="12" max="12" width="5.140625" style="11" customWidth="1"/>
    <col min="13" max="13" width="9.7109375" style="11" customWidth="1"/>
    <col min="14" max="14" width="10.28515625" style="74" customWidth="1"/>
    <col min="15" max="15" width="8.28515625" style="10" customWidth="1"/>
    <col min="16" max="16" width="12.42578125" style="10" customWidth="1"/>
    <col min="17" max="17" width="7.140625" style="201" customWidth="1"/>
    <col min="18" max="18" width="12.85546875" style="10" customWidth="1"/>
    <col min="19" max="19" width="5.85546875" style="10" customWidth="1"/>
    <col min="20" max="20" width="6.140625" style="10" customWidth="1"/>
    <col min="21" max="21" width="6.85546875" style="10" customWidth="1"/>
    <col min="22" max="22" width="10.42578125" style="10" customWidth="1"/>
    <col min="23" max="23" width="11" style="10" customWidth="1"/>
    <col min="24" max="24" width="5.7109375" style="10" customWidth="1"/>
    <col min="25" max="25" width="8.42578125" style="10" customWidth="1"/>
    <col min="26" max="26" width="13" style="10" customWidth="1"/>
    <col min="27" max="27" width="12" style="10" customWidth="1"/>
    <col min="28" max="28" width="11.42578125" style="10" customWidth="1"/>
    <col min="29" max="29" width="5.7109375" style="10" customWidth="1"/>
    <col min="30" max="30" width="9.140625" style="10"/>
    <col min="31" max="31" width="8" style="10" customWidth="1"/>
    <col min="32" max="32" width="10.140625" style="10" customWidth="1"/>
    <col min="33" max="33" width="11.5703125" style="10" bestFit="1" customWidth="1"/>
    <col min="34" max="16384" width="9.140625" style="10"/>
  </cols>
  <sheetData>
    <row r="1" spans="1:33" x14ac:dyDescent="0.2">
      <c r="A1" s="2025" t="s">
        <v>1</v>
      </c>
      <c r="B1" s="2025"/>
      <c r="C1" s="2025"/>
      <c r="D1" s="2025"/>
      <c r="E1" s="2025"/>
      <c r="F1" s="2025"/>
      <c r="G1" s="2025"/>
      <c r="H1" s="1225"/>
      <c r="I1" s="240"/>
      <c r="J1" s="240"/>
      <c r="K1" s="240"/>
      <c r="L1" s="240"/>
      <c r="M1" s="240"/>
    </row>
    <row r="2" spans="1:33" x14ac:dyDescent="0.2">
      <c r="A2" s="2026" t="s">
        <v>236</v>
      </c>
      <c r="B2" s="2026"/>
      <c r="C2" s="2026"/>
      <c r="D2" s="2026"/>
      <c r="E2" s="2026"/>
      <c r="F2" s="2026"/>
      <c r="G2" s="2026"/>
      <c r="H2" s="1226"/>
      <c r="I2" s="247"/>
      <c r="J2" s="247"/>
      <c r="K2" s="247"/>
      <c r="L2" s="247"/>
      <c r="M2" s="247"/>
    </row>
    <row r="3" spans="1:33" s="1850" customFormat="1" ht="15" customHeight="1" x14ac:dyDescent="0.2">
      <c r="A3" s="2000" t="s">
        <v>604</v>
      </c>
      <c r="B3" s="2000"/>
      <c r="C3" s="2000"/>
      <c r="D3" s="2000"/>
      <c r="E3" s="2000"/>
      <c r="F3" s="2000"/>
      <c r="G3" s="2000"/>
      <c r="H3" s="1767"/>
      <c r="I3" s="1849"/>
      <c r="J3" s="1849"/>
      <c r="K3" s="1849"/>
      <c r="L3" s="1849"/>
      <c r="M3" s="1849"/>
      <c r="O3" s="1851"/>
      <c r="P3" s="1851"/>
      <c r="Q3" s="1852"/>
      <c r="R3" s="1851"/>
      <c r="S3" s="1851"/>
      <c r="T3" s="1851"/>
      <c r="U3" s="1851"/>
      <c r="V3" s="1851"/>
      <c r="W3" s="1851"/>
      <c r="X3" s="1851"/>
      <c r="Y3" s="1851"/>
      <c r="Z3" s="1851"/>
      <c r="AA3" s="1851"/>
      <c r="AB3" s="1851"/>
      <c r="AC3" s="1851"/>
      <c r="AD3" s="1851"/>
      <c r="AE3" s="1851"/>
      <c r="AF3" s="1851"/>
      <c r="AG3" s="1851"/>
    </row>
    <row r="4" spans="1:33" s="74" customFormat="1" ht="8.4499999999999993" customHeight="1" x14ac:dyDescent="0.25">
      <c r="A4" s="34"/>
      <c r="B4" s="1993"/>
      <c r="C4" s="1993"/>
      <c r="D4" s="1993"/>
      <c r="E4" s="1993"/>
      <c r="F4" s="1993"/>
      <c r="G4" s="1993"/>
      <c r="H4" s="1223"/>
      <c r="I4" s="653"/>
      <c r="J4" s="653"/>
      <c r="K4" s="653"/>
      <c r="L4" s="653"/>
      <c r="M4" s="653"/>
      <c r="O4" s="10"/>
      <c r="P4" s="10"/>
      <c r="Q4" s="201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pans="1:33" s="74" customFormat="1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33"/>
      <c r="I5" s="234"/>
      <c r="J5" s="234"/>
      <c r="K5" s="234"/>
      <c r="L5" s="234"/>
      <c r="M5" s="234"/>
      <c r="O5" s="10"/>
      <c r="P5" s="10"/>
      <c r="Q5" s="201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s="74" customFormat="1" x14ac:dyDescent="0.2">
      <c r="A6" s="34"/>
      <c r="B6" s="38" t="s">
        <v>9</v>
      </c>
      <c r="C6" s="30" t="s">
        <v>10</v>
      </c>
      <c r="D6" s="39" t="s">
        <v>61</v>
      </c>
      <c r="E6" s="32">
        <v>242493</v>
      </c>
      <c r="F6" s="32">
        <v>24500</v>
      </c>
      <c r="G6" s="32">
        <f>SUM(E6:F6)</f>
        <v>266993</v>
      </c>
      <c r="H6" s="32"/>
      <c r="I6" s="234"/>
      <c r="J6" s="655"/>
      <c r="K6" s="655"/>
      <c r="L6" s="655"/>
      <c r="M6" s="655"/>
      <c r="O6" s="10"/>
      <c r="P6" s="10"/>
      <c r="Q6" s="201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s="74" customFormat="1" x14ac:dyDescent="0.2">
      <c r="A7" s="34"/>
      <c r="B7" s="38" t="s">
        <v>11</v>
      </c>
      <c r="C7" s="40" t="s">
        <v>12</v>
      </c>
      <c r="D7" s="41"/>
      <c r="E7" s="33"/>
      <c r="F7" s="33"/>
      <c r="G7" s="33"/>
      <c r="H7" s="33"/>
      <c r="I7" s="234"/>
      <c r="J7" s="234"/>
      <c r="K7" s="234"/>
      <c r="L7" s="234"/>
      <c r="M7" s="234"/>
      <c r="O7" s="10"/>
      <c r="P7" s="10"/>
      <c r="Q7" s="201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</row>
    <row r="8" spans="1:33" s="74" customFormat="1" x14ac:dyDescent="0.2">
      <c r="A8" s="34"/>
      <c r="B8" s="38"/>
      <c r="C8" s="40" t="s">
        <v>118</v>
      </c>
      <c r="D8" s="41" t="s">
        <v>61</v>
      </c>
      <c r="E8" s="33">
        <f>G31</f>
        <v>8612</v>
      </c>
      <c r="F8" s="271">
        <v>0</v>
      </c>
      <c r="G8" s="33">
        <f>SUM(E8:F8)</f>
        <v>8612</v>
      </c>
      <c r="H8" s="33"/>
      <c r="I8" s="234"/>
      <c r="J8" s="234"/>
      <c r="K8" s="234"/>
      <c r="L8" s="234"/>
      <c r="M8" s="234"/>
      <c r="O8" s="10"/>
      <c r="P8" s="10"/>
      <c r="Q8" s="201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</row>
    <row r="9" spans="1:33" s="74" customFormat="1" x14ac:dyDescent="0.2">
      <c r="A9" s="34"/>
      <c r="B9" s="42" t="s">
        <v>60</v>
      </c>
      <c r="C9" s="30" t="s">
        <v>26</v>
      </c>
      <c r="D9" s="43" t="s">
        <v>61</v>
      </c>
      <c r="E9" s="44">
        <f>SUM(E6:E8)</f>
        <v>251105</v>
      </c>
      <c r="F9" s="44">
        <f>SUM(F6:F8)</f>
        <v>24500</v>
      </c>
      <c r="G9" s="44">
        <f>SUM(E9:F9)</f>
        <v>275605</v>
      </c>
      <c r="H9" s="32"/>
      <c r="I9" s="234"/>
      <c r="J9" s="234"/>
      <c r="K9" s="234"/>
      <c r="L9" s="234"/>
      <c r="M9" s="234"/>
      <c r="O9" s="10"/>
      <c r="P9" s="10"/>
      <c r="Q9" s="201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3" s="74" customFormat="1" x14ac:dyDescent="0.2">
      <c r="A10" s="32"/>
      <c r="B10" s="78"/>
      <c r="C10" s="31"/>
      <c r="D10" s="31"/>
      <c r="E10" s="31"/>
      <c r="F10" s="39"/>
      <c r="G10" s="31"/>
      <c r="H10" s="31"/>
      <c r="I10" s="243"/>
      <c r="J10" s="243"/>
      <c r="K10" s="243"/>
      <c r="L10" s="243"/>
      <c r="M10" s="243"/>
      <c r="O10" s="10"/>
      <c r="P10" s="10"/>
      <c r="Q10" s="201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s="74" customFormat="1" x14ac:dyDescent="0.2">
      <c r="A11" s="32"/>
      <c r="B11" s="78" t="s">
        <v>27</v>
      </c>
      <c r="C11" s="31" t="s">
        <v>28</v>
      </c>
      <c r="D11" s="31"/>
      <c r="E11" s="31"/>
      <c r="F11" s="39"/>
      <c r="G11" s="31"/>
      <c r="H11" s="31"/>
      <c r="I11" s="243"/>
      <c r="J11" s="243"/>
      <c r="K11" s="243"/>
      <c r="L11" s="243"/>
      <c r="M11" s="243"/>
      <c r="O11" s="10"/>
      <c r="P11" s="10"/>
      <c r="Q11" s="20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s="1" customFormat="1" x14ac:dyDescent="0.2">
      <c r="A12" s="2"/>
      <c r="B12" s="3"/>
      <c r="C12" s="378"/>
      <c r="D12" s="1153"/>
      <c r="E12" s="1153"/>
      <c r="F12" s="1153"/>
      <c r="G12" s="1153"/>
      <c r="H12" s="1153"/>
      <c r="I12" s="1995"/>
      <c r="J12" s="1995"/>
      <c r="K12" s="1995"/>
      <c r="L12" s="1995"/>
      <c r="M12" s="2011"/>
      <c r="N12" s="1995"/>
      <c r="O12" s="1995"/>
      <c r="P12" s="1995"/>
      <c r="Q12" s="1995"/>
      <c r="R12" s="1995"/>
      <c r="S12" s="1995"/>
      <c r="T12" s="1995"/>
      <c r="U12" s="1995"/>
      <c r="V12" s="1995"/>
      <c r="W12" s="1995"/>
      <c r="X12" s="1996"/>
      <c r="Y12" s="1996"/>
      <c r="Z12" s="1996"/>
      <c r="AA12" s="1996"/>
      <c r="AB12" s="1996"/>
    </row>
    <row r="13" spans="1:33" s="1" customFormat="1" ht="13.5" thickBot="1" x14ac:dyDescent="0.25">
      <c r="A13" s="46"/>
      <c r="B13" s="1994" t="s">
        <v>112</v>
      </c>
      <c r="C13" s="1994"/>
      <c r="D13" s="1994"/>
      <c r="E13" s="1994"/>
      <c r="F13" s="1994"/>
      <c r="G13" s="1994"/>
      <c r="H13" s="1224"/>
      <c r="I13" s="1997"/>
      <c r="J13" s="1997"/>
      <c r="K13" s="1997"/>
      <c r="L13" s="1997"/>
      <c r="M13" s="2009"/>
      <c r="N13" s="1997"/>
      <c r="O13" s="1997"/>
      <c r="P13" s="1997"/>
      <c r="Q13" s="1997"/>
      <c r="R13" s="1997"/>
      <c r="S13" s="1997"/>
      <c r="T13" s="1997"/>
      <c r="U13" s="1997"/>
      <c r="V13" s="1997"/>
      <c r="W13" s="1997"/>
      <c r="X13" s="1991"/>
      <c r="Y13" s="1991"/>
      <c r="Z13" s="1991"/>
      <c r="AA13" s="1991"/>
      <c r="AB13" s="1991"/>
    </row>
    <row r="14" spans="1:33" s="1" customFormat="1" ht="14.25" thickTop="1" thickBot="1" x14ac:dyDescent="0.25">
      <c r="A14" s="46"/>
      <c r="B14" s="370"/>
      <c r="C14" s="370" t="s">
        <v>29</v>
      </c>
      <c r="D14" s="370"/>
      <c r="E14" s="370" t="s">
        <v>62</v>
      </c>
      <c r="F14" s="370" t="s">
        <v>123</v>
      </c>
      <c r="G14" s="47" t="s">
        <v>121</v>
      </c>
      <c r="H14" s="33"/>
      <c r="I14" s="114"/>
      <c r="J14" s="114"/>
      <c r="K14" s="114"/>
      <c r="L14" s="656"/>
      <c r="M14" s="115"/>
      <c r="N14" s="114"/>
      <c r="O14" s="114"/>
      <c r="P14" s="114"/>
      <c r="Q14" s="114"/>
      <c r="R14" s="115"/>
      <c r="S14" s="114"/>
      <c r="T14" s="114"/>
      <c r="U14" s="114"/>
      <c r="V14" s="114"/>
      <c r="W14" s="115"/>
      <c r="X14" s="116"/>
      <c r="Y14" s="116"/>
      <c r="Z14" s="116"/>
      <c r="AA14" s="116"/>
      <c r="AB14" s="322"/>
    </row>
    <row r="15" spans="1:33" ht="13.5" thickTop="1" x14ac:dyDescent="0.2">
      <c r="C15" s="53" t="s">
        <v>63</v>
      </c>
      <c r="D15" s="49"/>
      <c r="E15" s="49"/>
      <c r="F15" s="49"/>
      <c r="G15" s="49"/>
      <c r="H15" s="49"/>
      <c r="I15" s="74"/>
      <c r="J15" s="10"/>
      <c r="K15" s="10"/>
      <c r="L15" s="201"/>
      <c r="M15" s="10"/>
      <c r="N15" s="10"/>
      <c r="Q15" s="10"/>
    </row>
    <row r="16" spans="1:33" x14ac:dyDescent="0.2">
      <c r="A16" s="369" t="s">
        <v>64</v>
      </c>
      <c r="B16" s="58">
        <v>2408</v>
      </c>
      <c r="C16" s="59" t="s">
        <v>42</v>
      </c>
      <c r="D16" s="60"/>
      <c r="E16" s="60"/>
      <c r="F16" s="60"/>
      <c r="G16" s="60"/>
      <c r="H16" s="60"/>
      <c r="I16" s="74"/>
      <c r="J16" s="10"/>
      <c r="K16" s="10"/>
      <c r="L16" s="201"/>
      <c r="M16" s="10"/>
      <c r="N16" s="10"/>
      <c r="Q16" s="10"/>
    </row>
    <row r="17" spans="1:24" x14ac:dyDescent="0.2">
      <c r="B17" s="86">
        <v>1</v>
      </c>
      <c r="C17" s="61" t="s">
        <v>43</v>
      </c>
      <c r="F17" s="11"/>
      <c r="G17" s="11"/>
      <c r="H17" s="11"/>
      <c r="I17" s="74"/>
      <c r="J17" s="10"/>
      <c r="K17" s="10"/>
      <c r="L17" s="201"/>
      <c r="M17" s="10"/>
      <c r="N17" s="10"/>
      <c r="Q17" s="10"/>
    </row>
    <row r="18" spans="1:24" x14ac:dyDescent="0.2">
      <c r="B18" s="82">
        <v>1.0009999999999999</v>
      </c>
      <c r="C18" s="62" t="s">
        <v>65</v>
      </c>
      <c r="F18" s="11"/>
      <c r="G18" s="11"/>
      <c r="H18" s="11"/>
      <c r="I18" s="74"/>
      <c r="J18" s="10"/>
      <c r="K18" s="10"/>
      <c r="L18" s="201"/>
      <c r="M18" s="10"/>
      <c r="N18" s="10"/>
      <c r="Q18" s="10"/>
    </row>
    <row r="19" spans="1:24" x14ac:dyDescent="0.2">
      <c r="B19" s="218">
        <v>0.44</v>
      </c>
      <c r="C19" s="61" t="s">
        <v>67</v>
      </c>
      <c r="D19" s="51"/>
      <c r="E19" s="51"/>
      <c r="F19" s="51"/>
      <c r="G19" s="51"/>
      <c r="H19" s="51"/>
      <c r="I19" s="74"/>
      <c r="J19" s="10"/>
      <c r="K19" s="10"/>
      <c r="L19" s="201"/>
      <c r="M19" s="10"/>
      <c r="N19" s="10"/>
      <c r="Q19" s="10"/>
    </row>
    <row r="20" spans="1:24" ht="27.6" customHeight="1" x14ac:dyDescent="0.2">
      <c r="A20" s="673"/>
      <c r="B20" s="1360" t="s">
        <v>141</v>
      </c>
      <c r="C20" s="1361" t="s">
        <v>165</v>
      </c>
      <c r="D20" s="444"/>
      <c r="E20" s="683">
        <v>6612</v>
      </c>
      <c r="F20" s="1276">
        <v>0</v>
      </c>
      <c r="G20" s="433">
        <f>SUM(E20:F20)</f>
        <v>6612</v>
      </c>
      <c r="H20" s="1279" t="s">
        <v>620</v>
      </c>
      <c r="I20" s="668"/>
      <c r="J20" s="10"/>
      <c r="K20" s="10"/>
      <c r="L20" s="326"/>
      <c r="M20" s="10"/>
      <c r="N20" s="10"/>
      <c r="Q20" s="326"/>
      <c r="S20" s="80"/>
      <c r="T20" s="80"/>
      <c r="U20" s="80"/>
      <c r="V20" s="80"/>
      <c r="W20" s="80"/>
      <c r="X20" s="80"/>
    </row>
    <row r="21" spans="1:24" x14ac:dyDescent="0.2">
      <c r="A21" s="85" t="s">
        <v>60</v>
      </c>
      <c r="B21" s="218">
        <v>0.44</v>
      </c>
      <c r="C21" s="61" t="s">
        <v>67</v>
      </c>
      <c r="D21" s="380"/>
      <c r="E21" s="383">
        <f>SUM(E20:E20)</f>
        <v>6612</v>
      </c>
      <c r="F21" s="1290">
        <f>SUM(F20:F20)</f>
        <v>0</v>
      </c>
      <c r="G21" s="383">
        <f>SUM(G20:G20)</f>
        <v>6612</v>
      </c>
      <c r="H21" s="1275"/>
      <c r="I21" s="74"/>
      <c r="J21" s="10"/>
      <c r="K21" s="10"/>
      <c r="L21" s="201"/>
      <c r="M21" s="10"/>
      <c r="N21" s="10"/>
      <c r="Q21" s="10"/>
    </row>
    <row r="22" spans="1:24" ht="13.35" customHeight="1" x14ac:dyDescent="0.2">
      <c r="A22" s="369" t="s">
        <v>60</v>
      </c>
      <c r="B22" s="83">
        <v>1.0009999999999999</v>
      </c>
      <c r="C22" s="59" t="s">
        <v>65</v>
      </c>
      <c r="D22" s="380"/>
      <c r="E22" s="383">
        <f>E21</f>
        <v>6612</v>
      </c>
      <c r="F22" s="1290">
        <f t="shared" ref="F22:G22" si="0">F21</f>
        <v>0</v>
      </c>
      <c r="G22" s="383">
        <f t="shared" si="0"/>
        <v>6612</v>
      </c>
      <c r="H22" s="1275"/>
      <c r="I22" s="74"/>
      <c r="J22" s="10"/>
      <c r="K22" s="10"/>
      <c r="L22" s="201"/>
      <c r="M22" s="10"/>
      <c r="N22" s="10"/>
      <c r="Q22" s="10"/>
    </row>
    <row r="23" spans="1:24" ht="10.9" customHeight="1" x14ac:dyDescent="0.2">
      <c r="B23" s="336"/>
      <c r="C23" s="62"/>
      <c r="D23" s="49"/>
      <c r="E23" s="49"/>
      <c r="F23" s="1334"/>
      <c r="G23" s="49"/>
      <c r="H23" s="77"/>
      <c r="I23" s="74"/>
      <c r="J23" s="10"/>
      <c r="K23" s="10"/>
      <c r="L23" s="201"/>
      <c r="M23" s="10"/>
      <c r="N23" s="10"/>
      <c r="Q23" s="10"/>
    </row>
    <row r="24" spans="1:24" ht="13.35" customHeight="1" x14ac:dyDescent="0.2">
      <c r="B24" s="82">
        <v>1.0029999999999999</v>
      </c>
      <c r="C24" s="62" t="s">
        <v>92</v>
      </c>
      <c r="D24" s="49"/>
      <c r="E24" s="49"/>
      <c r="F24" s="1334"/>
      <c r="G24" s="49"/>
      <c r="H24" s="77"/>
      <c r="I24" s="74"/>
      <c r="J24" s="10"/>
      <c r="K24" s="10"/>
      <c r="L24" s="201"/>
      <c r="M24" s="10"/>
      <c r="N24" s="10"/>
      <c r="Q24" s="10"/>
    </row>
    <row r="25" spans="1:24" ht="13.35" customHeight="1" x14ac:dyDescent="0.2">
      <c r="B25" s="86">
        <v>1</v>
      </c>
      <c r="C25" s="9" t="s">
        <v>316</v>
      </c>
      <c r="D25" s="382"/>
      <c r="E25" s="381"/>
      <c r="F25" s="1293"/>
      <c r="G25" s="389"/>
      <c r="H25" s="1346"/>
      <c r="I25" s="74"/>
      <c r="J25" s="10"/>
      <c r="K25" s="10"/>
      <c r="L25" s="201"/>
      <c r="M25" s="10"/>
      <c r="N25" s="10"/>
      <c r="Q25" s="10"/>
      <c r="S25" s="80"/>
      <c r="T25" s="80"/>
      <c r="U25" s="80"/>
      <c r="V25" s="80"/>
      <c r="W25" s="80"/>
      <c r="X25" s="80"/>
    </row>
    <row r="26" spans="1:24" ht="25.15" customHeight="1" x14ac:dyDescent="0.2">
      <c r="B26" s="84" t="s">
        <v>317</v>
      </c>
      <c r="C26" s="9" t="s">
        <v>318</v>
      </c>
      <c r="D26" s="382"/>
      <c r="E26" s="381">
        <v>2000</v>
      </c>
      <c r="F26" s="1293">
        <v>0</v>
      </c>
      <c r="G26" s="381">
        <f>SUM(E26:F26)</f>
        <v>2000</v>
      </c>
      <c r="H26" s="1346" t="s">
        <v>622</v>
      </c>
      <c r="I26" s="74"/>
      <c r="J26" s="10"/>
      <c r="K26" s="10"/>
      <c r="L26" s="201"/>
      <c r="M26" s="201"/>
      <c r="N26" s="10"/>
      <c r="Q26" s="10"/>
      <c r="S26" s="80"/>
      <c r="T26" s="80"/>
      <c r="U26" s="337"/>
      <c r="V26" s="80"/>
      <c r="W26" s="80"/>
      <c r="X26" s="80"/>
    </row>
    <row r="27" spans="1:24" ht="13.35" customHeight="1" x14ac:dyDescent="0.2">
      <c r="A27" s="85" t="s">
        <v>60</v>
      </c>
      <c r="B27" s="86">
        <v>1</v>
      </c>
      <c r="C27" s="9" t="s">
        <v>316</v>
      </c>
      <c r="D27" s="382"/>
      <c r="E27" s="383">
        <f t="shared" ref="E27:G28" si="1">E26</f>
        <v>2000</v>
      </c>
      <c r="F27" s="1290">
        <f t="shared" si="1"/>
        <v>0</v>
      </c>
      <c r="G27" s="383">
        <f t="shared" si="1"/>
        <v>2000</v>
      </c>
      <c r="H27" s="382"/>
      <c r="I27" s="74"/>
      <c r="J27" s="10"/>
      <c r="K27" s="10"/>
      <c r="L27" s="201"/>
      <c r="M27" s="10"/>
      <c r="N27" s="10"/>
      <c r="Q27" s="10"/>
      <c r="S27" s="80"/>
      <c r="T27" s="80"/>
      <c r="U27" s="80"/>
      <c r="V27" s="80"/>
      <c r="W27" s="80"/>
      <c r="X27" s="80"/>
    </row>
    <row r="28" spans="1:24" ht="13.35" customHeight="1" x14ac:dyDescent="0.2">
      <c r="A28" s="85" t="s">
        <v>60</v>
      </c>
      <c r="B28" s="82">
        <v>1.0029999999999999</v>
      </c>
      <c r="C28" s="62" t="s">
        <v>92</v>
      </c>
      <c r="D28" s="525"/>
      <c r="E28" s="596">
        <f t="shared" si="1"/>
        <v>2000</v>
      </c>
      <c r="F28" s="1333">
        <f t="shared" si="1"/>
        <v>0</v>
      </c>
      <c r="G28" s="596">
        <f t="shared" si="1"/>
        <v>2000</v>
      </c>
      <c r="H28" s="525"/>
      <c r="I28" s="74"/>
      <c r="J28" s="10"/>
      <c r="K28" s="10"/>
      <c r="L28" s="201"/>
      <c r="M28" s="10"/>
      <c r="N28" s="10"/>
      <c r="Q28" s="10"/>
    </row>
    <row r="29" spans="1:24" x14ac:dyDescent="0.2">
      <c r="A29" s="369" t="s">
        <v>60</v>
      </c>
      <c r="B29" s="65">
        <v>1</v>
      </c>
      <c r="C29" s="331" t="s">
        <v>43</v>
      </c>
      <c r="D29" s="380"/>
      <c r="E29" s="386">
        <f>E28+E22</f>
        <v>8612</v>
      </c>
      <c r="F29" s="1292">
        <f t="shared" ref="F29:G29" si="2">F28+F22</f>
        <v>0</v>
      </c>
      <c r="G29" s="386">
        <f t="shared" si="2"/>
        <v>8612</v>
      </c>
      <c r="H29" s="380"/>
      <c r="I29" s="74"/>
      <c r="J29" s="10"/>
      <c r="K29" s="10"/>
      <c r="L29" s="201"/>
      <c r="M29" s="10"/>
      <c r="N29" s="10"/>
      <c r="Q29" s="10"/>
    </row>
    <row r="30" spans="1:24" ht="12.95" customHeight="1" x14ac:dyDescent="0.2">
      <c r="A30" s="331" t="s">
        <v>60</v>
      </c>
      <c r="B30" s="58">
        <v>2408</v>
      </c>
      <c r="C30" s="59" t="s">
        <v>42</v>
      </c>
      <c r="D30" s="386"/>
      <c r="E30" s="383">
        <f t="shared" ref="E30:G30" si="3">E29</f>
        <v>8612</v>
      </c>
      <c r="F30" s="1290">
        <f t="shared" si="3"/>
        <v>0</v>
      </c>
      <c r="G30" s="383">
        <f t="shared" si="3"/>
        <v>8612</v>
      </c>
      <c r="H30" s="380"/>
      <c r="I30" s="74"/>
      <c r="J30" s="10"/>
      <c r="K30" s="10"/>
      <c r="L30" s="201"/>
      <c r="M30" s="10"/>
      <c r="N30" s="10"/>
      <c r="Q30" s="10"/>
    </row>
    <row r="31" spans="1:24" x14ac:dyDescent="0.2">
      <c r="A31" s="66" t="s">
        <v>60</v>
      </c>
      <c r="B31" s="67"/>
      <c r="C31" s="68" t="s">
        <v>63</v>
      </c>
      <c r="D31" s="383"/>
      <c r="E31" s="383">
        <f>E30</f>
        <v>8612</v>
      </c>
      <c r="F31" s="1290">
        <f t="shared" ref="F31:G32" si="4">F30</f>
        <v>0</v>
      </c>
      <c r="G31" s="383">
        <f t="shared" si="4"/>
        <v>8612</v>
      </c>
      <c r="H31" s="380"/>
      <c r="I31" s="74"/>
      <c r="J31" s="10"/>
      <c r="K31" s="10"/>
      <c r="L31" s="201"/>
      <c r="M31" s="10"/>
      <c r="N31" s="10"/>
      <c r="Q31" s="10"/>
    </row>
    <row r="32" spans="1:24" x14ac:dyDescent="0.2">
      <c r="A32" s="66" t="s">
        <v>60</v>
      </c>
      <c r="B32" s="67"/>
      <c r="C32" s="68" t="s">
        <v>61</v>
      </c>
      <c r="D32" s="69"/>
      <c r="E32" s="383">
        <f>E31</f>
        <v>8612</v>
      </c>
      <c r="F32" s="1290">
        <f t="shared" si="4"/>
        <v>0</v>
      </c>
      <c r="G32" s="383">
        <f t="shared" si="4"/>
        <v>8612</v>
      </c>
      <c r="H32" s="49"/>
      <c r="I32" s="74"/>
      <c r="J32" s="10"/>
      <c r="K32" s="10"/>
      <c r="L32" s="201"/>
      <c r="M32" s="10"/>
      <c r="N32" s="10"/>
      <c r="Q32" s="10"/>
    </row>
    <row r="33" spans="1:21" s="74" customFormat="1" ht="15.6" customHeight="1" x14ac:dyDescent="0.2">
      <c r="A33" s="180" t="s">
        <v>621</v>
      </c>
      <c r="B33" s="56"/>
      <c r="C33" s="662"/>
      <c r="D33" s="525"/>
      <c r="E33" s="529"/>
      <c r="F33" s="525"/>
      <c r="G33" s="382"/>
      <c r="H33" s="382"/>
      <c r="I33" s="382"/>
      <c r="J33" s="382"/>
      <c r="K33" s="380"/>
      <c r="L33" s="382"/>
      <c r="M33" s="382"/>
      <c r="Q33" s="87"/>
    </row>
    <row r="34" spans="1:21" customFormat="1" ht="13.9" customHeight="1" x14ac:dyDescent="0.2">
      <c r="A34" s="1359" t="s">
        <v>620</v>
      </c>
      <c r="B34" s="2024" t="s">
        <v>772</v>
      </c>
      <c r="C34" s="2024"/>
      <c r="D34" s="2024"/>
    </row>
    <row r="35" spans="1:21" s="74" customFormat="1" ht="25.9" customHeight="1" x14ac:dyDescent="0.2">
      <c r="A35" s="1359" t="s">
        <v>622</v>
      </c>
      <c r="B35" s="2024" t="s">
        <v>773</v>
      </c>
      <c r="C35" s="2024"/>
      <c r="D35" s="2024"/>
      <c r="E35" s="2024"/>
      <c r="F35" s="2024"/>
      <c r="G35" s="2024"/>
      <c r="H35" s="49"/>
      <c r="I35" s="49"/>
      <c r="J35" s="49"/>
      <c r="K35" s="380"/>
      <c r="L35" s="49"/>
      <c r="M35" s="49"/>
      <c r="Q35" s="87"/>
    </row>
    <row r="36" spans="1:21" x14ac:dyDescent="0.2">
      <c r="A36" s="369"/>
      <c r="B36" s="56"/>
      <c r="C36" s="59"/>
      <c r="D36" s="49"/>
      <c r="E36" s="49"/>
      <c r="F36" s="49"/>
      <c r="G36" s="49"/>
      <c r="H36" s="49"/>
      <c r="I36" s="49"/>
      <c r="J36" s="49"/>
      <c r="K36" s="380"/>
      <c r="L36" s="49"/>
      <c r="M36" s="49"/>
    </row>
    <row r="37" spans="1:21" x14ac:dyDescent="0.2">
      <c r="A37" s="369"/>
      <c r="B37" s="56"/>
      <c r="C37" s="59"/>
      <c r="D37" s="49"/>
      <c r="E37" s="49"/>
      <c r="F37" s="49"/>
      <c r="G37" s="49"/>
      <c r="H37" s="49"/>
      <c r="I37" s="49"/>
      <c r="J37" s="49"/>
      <c r="K37" s="380"/>
      <c r="L37" s="49"/>
      <c r="M37" s="49"/>
    </row>
    <row r="38" spans="1:21" x14ac:dyDescent="0.2">
      <c r="C38" s="74"/>
      <c r="D38" s="60"/>
      <c r="E38" s="60"/>
      <c r="F38" s="60"/>
      <c r="G38" s="60"/>
      <c r="H38" s="60"/>
      <c r="I38" s="60"/>
      <c r="J38" s="60"/>
      <c r="K38" s="60"/>
    </row>
    <row r="39" spans="1:21" x14ac:dyDescent="0.2">
      <c r="C39" s="74"/>
      <c r="D39" s="1970"/>
      <c r="E39" s="1232"/>
      <c r="F39" s="1970"/>
      <c r="G39" s="1232"/>
      <c r="H39" s="1232"/>
      <c r="I39" s="297"/>
      <c r="J39" s="297"/>
      <c r="K39" s="60"/>
      <c r="U39" s="326"/>
    </row>
    <row r="40" spans="1:21" x14ac:dyDescent="0.2">
      <c r="C40" s="87"/>
      <c r="D40" s="143"/>
      <c r="E40" s="143"/>
      <c r="F40" s="143"/>
      <c r="G40" s="143"/>
      <c r="H40" s="143"/>
      <c r="I40" s="143"/>
      <c r="J40" s="143"/>
      <c r="K40" s="60"/>
      <c r="U40" s="326"/>
    </row>
    <row r="41" spans="1:21" x14ac:dyDescent="0.2">
      <c r="C41" s="87"/>
      <c r="D41" s="277"/>
      <c r="E41" s="277"/>
      <c r="F41" s="277"/>
      <c r="G41" s="60"/>
      <c r="H41" s="60"/>
      <c r="I41" s="277"/>
      <c r="J41" s="277"/>
      <c r="K41" s="60"/>
      <c r="U41" s="326"/>
    </row>
    <row r="42" spans="1:21" x14ac:dyDescent="0.2">
      <c r="C42" s="201"/>
      <c r="F42" s="11"/>
      <c r="G42" s="11"/>
      <c r="H42" s="11"/>
      <c r="U42" s="326"/>
    </row>
    <row r="43" spans="1:21" x14ac:dyDescent="0.2">
      <c r="C43" s="201"/>
      <c r="F43" s="11"/>
      <c r="G43" s="11"/>
      <c r="H43" s="11"/>
    </row>
    <row r="44" spans="1:21" x14ac:dyDescent="0.2">
      <c r="C44" s="201"/>
      <c r="F44" s="11"/>
      <c r="G44" s="11"/>
      <c r="H44" s="11"/>
    </row>
    <row r="45" spans="1:21" x14ac:dyDescent="0.2">
      <c r="C45" s="201"/>
      <c r="F45" s="11"/>
      <c r="G45" s="11"/>
      <c r="H45" s="11"/>
    </row>
    <row r="46" spans="1:21" x14ac:dyDescent="0.2">
      <c r="C46" s="201"/>
      <c r="F46" s="11"/>
      <c r="G46" s="11"/>
      <c r="H46" s="11"/>
    </row>
    <row r="47" spans="1:21" x14ac:dyDescent="0.2">
      <c r="C47" s="201"/>
      <c r="F47" s="11"/>
      <c r="G47" s="11"/>
      <c r="H47" s="11"/>
    </row>
    <row r="48" spans="1:21" x14ac:dyDescent="0.2">
      <c r="F48" s="11"/>
      <c r="G48" s="11"/>
      <c r="H48" s="11"/>
    </row>
    <row r="53" spans="24:24" x14ac:dyDescent="0.2">
      <c r="X53" s="381"/>
    </row>
    <row r="54" spans="24:24" x14ac:dyDescent="0.2">
      <c r="X54" s="380"/>
    </row>
    <row r="55" spans="24:24" x14ac:dyDescent="0.2">
      <c r="X55" s="381"/>
    </row>
    <row r="56" spans="24:24" x14ac:dyDescent="0.2">
      <c r="X56" s="380"/>
    </row>
    <row r="57" spans="24:24" x14ac:dyDescent="0.2">
      <c r="X57" s="380"/>
    </row>
    <row r="58" spans="24:24" x14ac:dyDescent="0.2">
      <c r="X58" s="380"/>
    </row>
    <row r="59" spans="24:24" x14ac:dyDescent="0.2">
      <c r="X59" s="380"/>
    </row>
  </sheetData>
  <autoFilter ref="A14:AG14"/>
  <mergeCells count="13">
    <mergeCell ref="A1:G1"/>
    <mergeCell ref="A2:G2"/>
    <mergeCell ref="I12:R12"/>
    <mergeCell ref="A3:G3"/>
    <mergeCell ref="B4:G4"/>
    <mergeCell ref="B35:G35"/>
    <mergeCell ref="S12:AB12"/>
    <mergeCell ref="I13:M13"/>
    <mergeCell ref="N13:R13"/>
    <mergeCell ref="S13:W13"/>
    <mergeCell ref="X13:AB13"/>
    <mergeCell ref="B34:D34"/>
    <mergeCell ref="B13:G13"/>
  </mergeCells>
  <printOptions horizontalCentered="1"/>
  <pageMargins left="0.74803149606299213" right="0.39370078740157483" top="0.62992125984251968" bottom="4.1338582677165361" header="0.43307086614173229" footer="3.5433070866141736"/>
  <pageSetup paperSize="9" firstPageNumber="15" orientation="portrait" blackAndWhite="1" useFirstPageNumber="1" r:id="rId1"/>
  <headerFooter alignWithMargins="0">
    <oddHeader xml:space="preserve">&amp;C   </oddHeader>
    <oddFooter>&amp;C&amp;"Times New Roman,Bold"&amp;P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55" transitionEvaluation="1">
    <tabColor rgb="FF92D050"/>
  </sheetPr>
  <dimension ref="A1:AL86"/>
  <sheetViews>
    <sheetView view="pageBreakPreview" topLeftCell="A55" zoomScale="95" zoomScaleNormal="106" zoomScaleSheetLayoutView="95" workbookViewId="0">
      <selection activeCell="C56" sqref="C56:I62"/>
    </sheetView>
  </sheetViews>
  <sheetFormatPr defaultColWidth="8.7109375" defaultRowHeight="12.75" x14ac:dyDescent="0.2"/>
  <cols>
    <col min="1" max="1" width="6.42578125" style="672" customWidth="1"/>
    <col min="2" max="2" width="8.140625" style="673" customWidth="1"/>
    <col min="3" max="3" width="34.85546875" style="674" customWidth="1"/>
    <col min="4" max="4" width="8.5703125" style="669" customWidth="1"/>
    <col min="5" max="5" width="9.42578125" style="669" customWidth="1"/>
    <col min="6" max="6" width="11.5703125" style="674" bestFit="1" customWidth="1"/>
    <col min="7" max="7" width="8.5703125" style="674" customWidth="1"/>
    <col min="8" max="8" width="3.85546875" style="663" customWidth="1"/>
    <col min="9" max="9" width="13.7109375" style="669" customWidth="1"/>
    <col min="10" max="10" width="6.7109375" style="669" customWidth="1"/>
    <col min="11" max="11" width="14.7109375" style="669" customWidth="1"/>
    <col min="12" max="12" width="5.28515625" style="669" customWidth="1"/>
    <col min="13" max="13" width="10.85546875" style="669" customWidth="1"/>
    <col min="14" max="14" width="11.7109375" style="663" customWidth="1"/>
    <col min="15" max="15" width="22.28515625" style="663" customWidth="1"/>
    <col min="16" max="17" width="9" style="663" customWidth="1"/>
    <col min="18" max="18" width="11.7109375" style="675" customWidth="1"/>
    <col min="19" max="20" width="5.7109375" style="663" customWidth="1"/>
    <col min="21" max="21" width="10.28515625" style="663" customWidth="1"/>
    <col min="22" max="22" width="7.85546875" style="663" customWidth="1"/>
    <col min="23" max="23" width="11.140625" style="676" customWidth="1"/>
    <col min="24" max="24" width="9.28515625" style="663" customWidth="1"/>
    <col min="25" max="25" width="8.42578125" style="663" customWidth="1"/>
    <col min="26" max="26" width="14.85546875" style="663" customWidth="1"/>
    <col min="27" max="27" width="8.85546875" style="663" customWidth="1"/>
    <col min="28" max="28" width="13.140625" style="677" customWidth="1"/>
    <col min="29" max="29" width="8.5703125" style="663" customWidth="1"/>
    <col min="30" max="30" width="9.28515625" style="663" customWidth="1"/>
    <col min="31" max="32" width="9.140625" style="663" customWidth="1"/>
    <col min="33" max="33" width="12" style="663" customWidth="1"/>
    <col min="34" max="34" width="8.7109375" style="663"/>
    <col min="35" max="16384" width="8.7109375" style="674"/>
  </cols>
  <sheetData>
    <row r="1" spans="1:33" ht="13.5" customHeight="1" x14ac:dyDescent="0.2">
      <c r="A1" s="2028" t="s">
        <v>103</v>
      </c>
      <c r="B1" s="2028"/>
      <c r="C1" s="2028"/>
      <c r="D1" s="2028"/>
      <c r="E1" s="2028"/>
      <c r="F1" s="2028"/>
      <c r="G1" s="2028"/>
      <c r="H1" s="1157"/>
      <c r="I1" s="665"/>
      <c r="J1" s="665"/>
      <c r="K1" s="665"/>
      <c r="L1" s="665"/>
      <c r="M1" s="665"/>
    </row>
    <row r="2" spans="1:33" ht="13.5" customHeight="1" x14ac:dyDescent="0.2">
      <c r="A2" s="2027" t="s">
        <v>70</v>
      </c>
      <c r="B2" s="2027"/>
      <c r="C2" s="2027"/>
      <c r="D2" s="2027"/>
      <c r="E2" s="2027"/>
      <c r="F2" s="2027"/>
      <c r="G2" s="2027"/>
      <c r="H2" s="1156"/>
      <c r="I2" s="1156"/>
      <c r="J2" s="1156"/>
      <c r="K2" s="1157"/>
      <c r="L2" s="1156"/>
      <c r="M2" s="1156"/>
    </row>
    <row r="3" spans="1:33" ht="16.149999999999999" customHeight="1" x14ac:dyDescent="0.2">
      <c r="A3" s="1992" t="s">
        <v>603</v>
      </c>
      <c r="B3" s="1992"/>
      <c r="C3" s="1992"/>
      <c r="D3" s="1992"/>
      <c r="E3" s="1992"/>
      <c r="F3" s="1992"/>
      <c r="G3" s="1992"/>
      <c r="H3" s="1196"/>
      <c r="I3" s="1154"/>
      <c r="J3" s="1154"/>
      <c r="K3" s="1155"/>
      <c r="L3" s="1154"/>
      <c r="M3" s="1154"/>
    </row>
    <row r="4" spans="1:33" ht="10.9" customHeight="1" x14ac:dyDescent="0.25">
      <c r="A4" s="34"/>
      <c r="B4" s="1993"/>
      <c r="C4" s="1993"/>
      <c r="D4" s="1993"/>
      <c r="E4" s="1993"/>
      <c r="F4" s="1993"/>
      <c r="G4" s="1993"/>
      <c r="H4" s="1718"/>
      <c r="I4" s="670"/>
      <c r="J4" s="670"/>
      <c r="K4" s="670"/>
      <c r="L4" s="670"/>
      <c r="M4" s="670"/>
    </row>
    <row r="5" spans="1:33" ht="13.5" customHeight="1" x14ac:dyDescent="0.2">
      <c r="A5" s="34"/>
      <c r="B5" s="30"/>
      <c r="C5" s="30"/>
      <c r="D5" s="36"/>
      <c r="E5" s="37" t="s">
        <v>7</v>
      </c>
      <c r="F5" s="37" t="s">
        <v>8</v>
      </c>
      <c r="G5" s="37" t="s">
        <v>121</v>
      </c>
      <c r="H5" s="1719"/>
    </row>
    <row r="6" spans="1:33" ht="13.5" customHeight="1" x14ac:dyDescent="0.2">
      <c r="A6" s="34"/>
      <c r="B6" s="38" t="s">
        <v>9</v>
      </c>
      <c r="C6" s="30" t="s">
        <v>10</v>
      </c>
      <c r="D6" s="39" t="s">
        <v>61</v>
      </c>
      <c r="E6" s="32">
        <v>1589846</v>
      </c>
      <c r="F6" s="32">
        <v>55000</v>
      </c>
      <c r="G6" s="32">
        <f>SUM(E6:F6)</f>
        <v>1644846</v>
      </c>
      <c r="H6" s="1700"/>
    </row>
    <row r="7" spans="1:33" ht="13.5" customHeight="1" x14ac:dyDescent="0.2">
      <c r="A7" s="34"/>
      <c r="B7" s="38" t="s">
        <v>11</v>
      </c>
      <c r="C7" s="40" t="s">
        <v>12</v>
      </c>
      <c r="D7" s="41"/>
      <c r="E7" s="33"/>
      <c r="F7" s="33"/>
      <c r="G7" s="33"/>
      <c r="H7" s="1719"/>
    </row>
    <row r="8" spans="1:33" ht="13.5" customHeight="1" x14ac:dyDescent="0.2">
      <c r="A8" s="34"/>
      <c r="B8" s="38"/>
      <c r="C8" s="40" t="s">
        <v>118</v>
      </c>
      <c r="D8" s="41" t="s">
        <v>61</v>
      </c>
      <c r="E8" s="33">
        <f>G45</f>
        <v>595275</v>
      </c>
      <c r="F8" s="271">
        <v>0</v>
      </c>
      <c r="G8" s="33">
        <f>SUM(E8:F8)</f>
        <v>595275</v>
      </c>
      <c r="H8" s="1719"/>
    </row>
    <row r="9" spans="1:33" ht="13.5" customHeight="1" x14ac:dyDescent="0.2">
      <c r="A9" s="34"/>
      <c r="B9" s="42" t="s">
        <v>60</v>
      </c>
      <c r="C9" s="30" t="s">
        <v>26</v>
      </c>
      <c r="D9" s="43" t="s">
        <v>61</v>
      </c>
      <c r="E9" s="44">
        <f>SUM(E6:E8)</f>
        <v>2185121</v>
      </c>
      <c r="F9" s="44">
        <f>SUM(F6:F8)</f>
        <v>55000</v>
      </c>
      <c r="G9" s="44">
        <f>SUM(E9:F9)</f>
        <v>2240121</v>
      </c>
      <c r="H9" s="1700"/>
    </row>
    <row r="10" spans="1:33" ht="9" customHeight="1" x14ac:dyDescent="0.2">
      <c r="A10" s="34"/>
      <c r="B10" s="38"/>
      <c r="C10" s="30"/>
      <c r="D10" s="31"/>
      <c r="E10" s="31"/>
      <c r="F10" s="39"/>
      <c r="G10" s="31"/>
      <c r="H10" s="1700"/>
    </row>
    <row r="11" spans="1:33" ht="13.5" customHeight="1" x14ac:dyDescent="0.2">
      <c r="A11" s="32"/>
      <c r="B11" s="78" t="s">
        <v>27</v>
      </c>
      <c r="C11" s="31" t="s">
        <v>28</v>
      </c>
      <c r="D11" s="31"/>
      <c r="E11" s="31"/>
      <c r="F11" s="45"/>
      <c r="G11" s="30"/>
      <c r="H11" s="1701"/>
    </row>
    <row r="12" spans="1:33" s="417" customFormat="1" x14ac:dyDescent="0.2">
      <c r="A12" s="418"/>
      <c r="B12" s="419"/>
      <c r="C12" s="416"/>
      <c r="D12" s="2001"/>
      <c r="E12" s="2001"/>
      <c r="F12" s="2001"/>
      <c r="G12" s="2001"/>
      <c r="H12" s="1169"/>
      <c r="I12" s="2030"/>
      <c r="J12" s="2030"/>
      <c r="K12" s="2030"/>
      <c r="L12" s="2030"/>
      <c r="M12" s="2035"/>
      <c r="N12" s="2030"/>
      <c r="O12" s="2030"/>
      <c r="P12" s="2030"/>
      <c r="Q12" s="2030"/>
      <c r="R12" s="2030"/>
      <c r="S12" s="2030"/>
      <c r="T12" s="2030"/>
      <c r="U12" s="2030"/>
      <c r="V12" s="2030"/>
      <c r="W12" s="2030"/>
      <c r="X12" s="2031"/>
      <c r="Y12" s="2031"/>
      <c r="Z12" s="2031"/>
      <c r="AA12" s="2031"/>
      <c r="AB12" s="2031"/>
    </row>
    <row r="13" spans="1:33" s="417" customFormat="1" ht="13.5" thickBot="1" x14ac:dyDescent="0.25">
      <c r="A13" s="46"/>
      <c r="B13" s="1994" t="s">
        <v>112</v>
      </c>
      <c r="C13" s="1994"/>
      <c r="D13" s="1994"/>
      <c r="E13" s="1994"/>
      <c r="F13" s="1994"/>
      <c r="G13" s="1994"/>
      <c r="H13" s="79"/>
      <c r="I13" s="2032"/>
      <c r="J13" s="2032"/>
      <c r="K13" s="2032"/>
      <c r="L13" s="2032"/>
      <c r="M13" s="2033"/>
      <c r="N13" s="2032"/>
      <c r="O13" s="2032"/>
      <c r="P13" s="2032"/>
      <c r="Q13" s="2032"/>
      <c r="R13" s="2032"/>
      <c r="S13" s="2032"/>
      <c r="T13" s="2032"/>
      <c r="U13" s="2032"/>
      <c r="V13" s="2032"/>
      <c r="W13" s="2032"/>
      <c r="X13" s="2034"/>
      <c r="Y13" s="2034"/>
      <c r="Z13" s="2034"/>
      <c r="AA13" s="2034"/>
      <c r="AB13" s="2034"/>
    </row>
    <row r="14" spans="1:33" s="417" customFormat="1" ht="14.25" thickTop="1" thickBot="1" x14ac:dyDescent="0.25">
      <c r="A14" s="46"/>
      <c r="B14" s="370"/>
      <c r="C14" s="370" t="s">
        <v>29</v>
      </c>
      <c r="D14" s="370"/>
      <c r="E14" s="370" t="s">
        <v>62</v>
      </c>
      <c r="F14" s="370" t="s">
        <v>123</v>
      </c>
      <c r="G14" s="47" t="s">
        <v>121</v>
      </c>
      <c r="H14" s="1719"/>
      <c r="I14" s="421"/>
      <c r="J14" s="421"/>
      <c r="K14" s="421"/>
      <c r="L14" s="421"/>
      <c r="M14" s="420"/>
      <c r="N14" s="421"/>
      <c r="O14" s="421"/>
      <c r="P14" s="421"/>
      <c r="Q14" s="421"/>
      <c r="R14" s="420"/>
      <c r="S14" s="421"/>
      <c r="T14" s="421"/>
      <c r="U14" s="421"/>
      <c r="V14" s="421"/>
      <c r="W14" s="420"/>
      <c r="X14" s="422"/>
      <c r="Y14" s="422"/>
      <c r="Z14" s="422"/>
      <c r="AA14" s="422"/>
      <c r="AB14" s="423"/>
    </row>
    <row r="15" spans="1:33" s="663" customFormat="1" ht="14.1" customHeight="1" thickTop="1" x14ac:dyDescent="0.2">
      <c r="A15" s="672"/>
      <c r="B15" s="673"/>
      <c r="C15" s="678" t="s">
        <v>63</v>
      </c>
      <c r="D15" s="669"/>
      <c r="E15" s="669"/>
      <c r="F15" s="669"/>
      <c r="G15" s="669"/>
      <c r="H15" s="1720"/>
      <c r="M15" s="679"/>
      <c r="AD15" s="674"/>
      <c r="AE15" s="674"/>
      <c r="AF15" s="674"/>
      <c r="AG15" s="674"/>
    </row>
    <row r="16" spans="1:33" s="663" customFormat="1" ht="13.35" customHeight="1" x14ac:dyDescent="0.2">
      <c r="A16" s="666" t="s">
        <v>64</v>
      </c>
      <c r="B16" s="694">
        <v>2406</v>
      </c>
      <c r="C16" s="690" t="s">
        <v>104</v>
      </c>
      <c r="D16" s="680"/>
      <c r="E16" s="680"/>
      <c r="F16" s="680"/>
      <c r="G16" s="680"/>
      <c r="H16" s="1720"/>
      <c r="M16" s="679"/>
      <c r="AD16" s="674"/>
      <c r="AE16" s="674"/>
      <c r="AF16" s="674"/>
      <c r="AG16" s="674"/>
    </row>
    <row r="17" spans="1:34" s="663" customFormat="1" ht="13.35" customHeight="1" x14ac:dyDescent="0.2">
      <c r="A17" s="666"/>
      <c r="B17" s="695">
        <v>1</v>
      </c>
      <c r="C17" s="685" t="s">
        <v>321</v>
      </c>
      <c r="D17" s="680"/>
      <c r="E17" s="680"/>
      <c r="F17" s="680"/>
      <c r="G17" s="680"/>
      <c r="H17" s="1720"/>
      <c r="M17" s="679"/>
      <c r="AD17" s="674"/>
      <c r="AE17" s="674"/>
      <c r="AF17" s="674"/>
      <c r="AG17" s="674"/>
    </row>
    <row r="18" spans="1:34" s="663" customFormat="1" ht="27" customHeight="1" x14ac:dyDescent="0.2">
      <c r="A18" s="666"/>
      <c r="B18" s="691">
        <v>1.101</v>
      </c>
      <c r="C18" s="690" t="s">
        <v>323</v>
      </c>
      <c r="D18" s="680"/>
      <c r="E18" s="680"/>
      <c r="F18" s="680"/>
      <c r="G18" s="680"/>
      <c r="H18" s="1720"/>
      <c r="M18" s="679"/>
      <c r="AD18" s="674"/>
      <c r="AE18" s="674"/>
      <c r="AF18" s="674"/>
      <c r="AG18" s="674"/>
    </row>
    <row r="19" spans="1:34" ht="13.15" customHeight="1" x14ac:dyDescent="0.2">
      <c r="B19" s="673">
        <v>66</v>
      </c>
      <c r="C19" s="682" t="s">
        <v>324</v>
      </c>
      <c r="D19" s="680"/>
      <c r="E19" s="680"/>
      <c r="F19" s="680"/>
      <c r="G19" s="680"/>
      <c r="H19" s="1720"/>
      <c r="I19" s="663"/>
      <c r="J19" s="663"/>
      <c r="K19" s="663"/>
      <c r="L19" s="663"/>
      <c r="M19" s="679"/>
      <c r="R19" s="663"/>
      <c r="W19" s="663"/>
      <c r="AB19" s="663"/>
      <c r="AD19" s="674"/>
      <c r="AE19" s="674"/>
      <c r="AF19" s="674"/>
      <c r="AG19" s="674"/>
      <c r="AH19" s="674"/>
    </row>
    <row r="20" spans="1:34" ht="13.15" customHeight="1" x14ac:dyDescent="0.2">
      <c r="B20" s="673">
        <v>44</v>
      </c>
      <c r="C20" s="682" t="s">
        <v>67</v>
      </c>
      <c r="D20" s="680"/>
      <c r="E20" s="680"/>
      <c r="F20" s="680"/>
      <c r="G20" s="680"/>
      <c r="H20" s="1720"/>
      <c r="I20" s="663"/>
      <c r="J20" s="663"/>
      <c r="K20" s="663"/>
      <c r="L20" s="663"/>
      <c r="M20" s="679"/>
      <c r="R20" s="663"/>
      <c r="W20" s="663"/>
      <c r="AB20" s="663"/>
      <c r="AD20" s="674"/>
      <c r="AE20" s="674"/>
      <c r="AF20" s="674"/>
      <c r="AG20" s="674"/>
      <c r="AH20" s="674"/>
    </row>
    <row r="21" spans="1:34" ht="28.5" customHeight="1" x14ac:dyDescent="0.2">
      <c r="A21" s="666"/>
      <c r="B21" s="687" t="s">
        <v>325</v>
      </c>
      <c r="C21" s="685" t="s">
        <v>326</v>
      </c>
      <c r="D21" s="444"/>
      <c r="E21" s="504">
        <v>250000</v>
      </c>
      <c r="F21" s="1254">
        <v>0</v>
      </c>
      <c r="G21" s="439">
        <f>SUM(E21:F21)</f>
        <v>250000</v>
      </c>
      <c r="H21" s="1721" t="s">
        <v>620</v>
      </c>
      <c r="I21" s="663"/>
      <c r="J21" s="663"/>
      <c r="K21" s="663"/>
      <c r="L21" s="663"/>
      <c r="M21" s="679"/>
      <c r="R21" s="663"/>
      <c r="W21" s="663"/>
      <c r="AB21" s="663"/>
      <c r="AD21" s="674"/>
      <c r="AE21" s="674"/>
      <c r="AF21" s="674"/>
      <c r="AG21" s="674"/>
      <c r="AH21" s="674"/>
    </row>
    <row r="22" spans="1:34" ht="15.6" customHeight="1" x14ac:dyDescent="0.2">
      <c r="A22" s="666" t="s">
        <v>60</v>
      </c>
      <c r="B22" s="667">
        <v>44</v>
      </c>
      <c r="C22" s="685" t="s">
        <v>67</v>
      </c>
      <c r="D22" s="504"/>
      <c r="E22" s="684">
        <f>SUM(E21:E21)</f>
        <v>250000</v>
      </c>
      <c r="F22" s="1303">
        <f>SUM(F21:F21)</f>
        <v>0</v>
      </c>
      <c r="G22" s="684">
        <f>SUM(G21:G21)</f>
        <v>250000</v>
      </c>
      <c r="H22" s="1722"/>
      <c r="I22" s="663"/>
      <c r="J22" s="663"/>
      <c r="K22" s="663"/>
      <c r="L22" s="663"/>
      <c r="M22" s="679"/>
      <c r="R22" s="663"/>
      <c r="W22" s="663"/>
      <c r="AB22" s="663"/>
      <c r="AD22" s="674"/>
      <c r="AE22" s="674"/>
      <c r="AF22" s="674"/>
      <c r="AG22" s="674"/>
      <c r="AH22" s="674"/>
    </row>
    <row r="23" spans="1:34" s="663" customFormat="1" x14ac:dyDescent="0.2">
      <c r="A23" s="666" t="s">
        <v>60</v>
      </c>
      <c r="B23" s="667">
        <v>66</v>
      </c>
      <c r="C23" s="685" t="s">
        <v>324</v>
      </c>
      <c r="D23" s="504"/>
      <c r="E23" s="684">
        <f>E22</f>
        <v>250000</v>
      </c>
      <c r="F23" s="1303">
        <f t="shared" ref="F23:G25" si="0">F22</f>
        <v>0</v>
      </c>
      <c r="G23" s="684">
        <f t="shared" si="0"/>
        <v>250000</v>
      </c>
      <c r="H23" s="1722"/>
      <c r="M23" s="679"/>
      <c r="AD23" s="674"/>
      <c r="AE23" s="674"/>
      <c r="AF23" s="674"/>
      <c r="AG23" s="674"/>
    </row>
    <row r="24" spans="1:34" s="663" customFormat="1" ht="25.5" x14ac:dyDescent="0.2">
      <c r="A24" s="666" t="s">
        <v>60</v>
      </c>
      <c r="B24" s="691">
        <v>1.101</v>
      </c>
      <c r="C24" s="690" t="s">
        <v>323</v>
      </c>
      <c r="D24" s="439"/>
      <c r="E24" s="451">
        <f>E23</f>
        <v>250000</v>
      </c>
      <c r="F24" s="1274">
        <f t="shared" si="0"/>
        <v>0</v>
      </c>
      <c r="G24" s="451">
        <f t="shared" si="0"/>
        <v>250000</v>
      </c>
      <c r="H24" s="1723"/>
      <c r="M24" s="679"/>
      <c r="AD24" s="674"/>
      <c r="AE24" s="674"/>
      <c r="AF24" s="674"/>
      <c r="AG24" s="674"/>
    </row>
    <row r="25" spans="1:34" s="663" customFormat="1" ht="13.15" customHeight="1" x14ac:dyDescent="0.2">
      <c r="A25" s="666" t="s">
        <v>60</v>
      </c>
      <c r="B25" s="695">
        <v>1</v>
      </c>
      <c r="C25" s="685" t="s">
        <v>321</v>
      </c>
      <c r="D25" s="439"/>
      <c r="E25" s="438">
        <f>E24</f>
        <v>250000</v>
      </c>
      <c r="F25" s="1273">
        <f t="shared" si="0"/>
        <v>0</v>
      </c>
      <c r="G25" s="438">
        <f t="shared" si="0"/>
        <v>250000</v>
      </c>
      <c r="H25" s="1723"/>
      <c r="M25" s="679"/>
      <c r="AD25" s="674"/>
      <c r="AE25" s="674"/>
      <c r="AF25" s="674"/>
      <c r="AG25" s="674"/>
    </row>
    <row r="26" spans="1:34" s="663" customFormat="1" ht="6.6" customHeight="1" x14ac:dyDescent="0.2">
      <c r="A26" s="666"/>
      <c r="B26" s="695"/>
      <c r="C26" s="685"/>
      <c r="D26" s="671"/>
      <c r="E26" s="671"/>
      <c r="F26" s="1280"/>
      <c r="G26" s="671"/>
      <c r="H26" s="1724"/>
      <c r="M26" s="679"/>
      <c r="AD26" s="674"/>
      <c r="AE26" s="674"/>
      <c r="AF26" s="674"/>
      <c r="AG26" s="674"/>
    </row>
    <row r="27" spans="1:34" s="663" customFormat="1" ht="13.15" customHeight="1" x14ac:dyDescent="0.2">
      <c r="A27" s="666"/>
      <c r="B27" s="695">
        <v>2</v>
      </c>
      <c r="C27" s="707" t="s">
        <v>31</v>
      </c>
      <c r="D27" s="686"/>
      <c r="E27" s="680"/>
      <c r="F27" s="1362"/>
      <c r="G27" s="680"/>
      <c r="H27" s="1720"/>
      <c r="M27" s="679"/>
      <c r="AD27" s="674"/>
      <c r="AE27" s="674"/>
      <c r="AF27" s="674"/>
      <c r="AG27" s="674"/>
    </row>
    <row r="28" spans="1:34" s="663" customFormat="1" ht="13.15" customHeight="1" x14ac:dyDescent="0.2">
      <c r="A28" s="666"/>
      <c r="B28" s="691">
        <v>2.11</v>
      </c>
      <c r="C28" s="690" t="s">
        <v>328</v>
      </c>
      <c r="D28" s="686"/>
      <c r="E28" s="686"/>
      <c r="F28" s="1363"/>
      <c r="G28" s="686"/>
      <c r="H28" s="1725"/>
      <c r="M28" s="679"/>
      <c r="AD28" s="674"/>
      <c r="AE28" s="674"/>
      <c r="AF28" s="674"/>
      <c r="AG28" s="674"/>
    </row>
    <row r="29" spans="1:34" s="663" customFormat="1" ht="13.15" customHeight="1" x14ac:dyDescent="0.2">
      <c r="A29" s="672"/>
      <c r="B29" s="701">
        <v>0.48</v>
      </c>
      <c r="C29" s="682" t="s">
        <v>19</v>
      </c>
      <c r="D29" s="686"/>
      <c r="E29" s="680"/>
      <c r="F29" s="1362"/>
      <c r="G29" s="680"/>
      <c r="H29" s="1720"/>
      <c r="M29" s="679"/>
      <c r="AD29" s="674"/>
      <c r="AE29" s="674"/>
      <c r="AF29" s="674"/>
      <c r="AG29" s="674"/>
    </row>
    <row r="30" spans="1:34" s="663" customFormat="1" ht="27.6" customHeight="1" x14ac:dyDescent="0.2">
      <c r="A30" s="667" t="s">
        <v>627</v>
      </c>
      <c r="B30" s="687" t="s">
        <v>659</v>
      </c>
      <c r="C30" s="685" t="s">
        <v>774</v>
      </c>
      <c r="D30" s="444"/>
      <c r="E30" s="504">
        <v>1453</v>
      </c>
      <c r="F30" s="1254">
        <v>0</v>
      </c>
      <c r="G30" s="439">
        <f t="shared" ref="G30" si="1">SUM(E30:F30)</f>
        <v>1453</v>
      </c>
      <c r="H30" s="1723" t="s">
        <v>622</v>
      </c>
      <c r="U30" s="698"/>
      <c r="W30" s="677"/>
      <c r="AD30" s="674"/>
      <c r="AE30" s="674"/>
      <c r="AF30" s="674"/>
      <c r="AG30" s="674"/>
    </row>
    <row r="31" spans="1:34" s="663" customFormat="1" ht="14.45" customHeight="1" x14ac:dyDescent="0.2">
      <c r="A31" s="666" t="s">
        <v>60</v>
      </c>
      <c r="B31" s="701">
        <v>0.48</v>
      </c>
      <c r="C31" s="685" t="s">
        <v>19</v>
      </c>
      <c r="D31" s="444"/>
      <c r="E31" s="438">
        <f>SUM(E30:E30)</f>
        <v>1453</v>
      </c>
      <c r="F31" s="1273">
        <f>F30</f>
        <v>0</v>
      </c>
      <c r="G31" s="438">
        <f>SUM(G30:G30)</f>
        <v>1453</v>
      </c>
      <c r="H31" s="1723"/>
      <c r="M31" s="679"/>
      <c r="AD31" s="674"/>
      <c r="AE31" s="674"/>
      <c r="AF31" s="674"/>
      <c r="AG31" s="674"/>
    </row>
    <row r="32" spans="1:34" s="663" customFormat="1" ht="14.25" customHeight="1" x14ac:dyDescent="0.2">
      <c r="A32" s="666" t="s">
        <v>60</v>
      </c>
      <c r="B32" s="691">
        <v>2.11</v>
      </c>
      <c r="C32" s="690" t="s">
        <v>328</v>
      </c>
      <c r="D32" s="439"/>
      <c r="E32" s="451">
        <f>E31</f>
        <v>1453</v>
      </c>
      <c r="F32" s="1274">
        <f t="shared" ref="F32:G33" si="2">F31</f>
        <v>0</v>
      </c>
      <c r="G32" s="451">
        <f t="shared" si="2"/>
        <v>1453</v>
      </c>
      <c r="H32" s="1723"/>
      <c r="M32" s="679"/>
      <c r="AD32" s="674"/>
      <c r="AE32" s="674"/>
      <c r="AF32" s="674"/>
      <c r="AG32" s="674"/>
    </row>
    <row r="33" spans="1:33" s="663" customFormat="1" ht="13.5" customHeight="1" x14ac:dyDescent="0.2">
      <c r="A33" s="666" t="s">
        <v>60</v>
      </c>
      <c r="B33" s="695">
        <v>2</v>
      </c>
      <c r="C33" s="685" t="s">
        <v>329</v>
      </c>
      <c r="D33" s="439"/>
      <c r="E33" s="438">
        <f>E32</f>
        <v>1453</v>
      </c>
      <c r="F33" s="1273">
        <f t="shared" si="2"/>
        <v>0</v>
      </c>
      <c r="G33" s="438">
        <f t="shared" si="2"/>
        <v>1453</v>
      </c>
      <c r="H33" s="1723"/>
      <c r="M33" s="679"/>
      <c r="AD33" s="674"/>
      <c r="AE33" s="674"/>
      <c r="AF33" s="674"/>
      <c r="AG33" s="674"/>
    </row>
    <row r="34" spans="1:33" s="663" customFormat="1" ht="13.5" customHeight="1" x14ac:dyDescent="0.2">
      <c r="A34" s="1715" t="s">
        <v>60</v>
      </c>
      <c r="B34" s="1716">
        <v>2406</v>
      </c>
      <c r="C34" s="1717" t="s">
        <v>104</v>
      </c>
      <c r="D34" s="451"/>
      <c r="E34" s="438">
        <f>E33+E25</f>
        <v>251453</v>
      </c>
      <c r="F34" s="1273">
        <f>F33+F25</f>
        <v>0</v>
      </c>
      <c r="G34" s="438">
        <f>G33+G25</f>
        <v>251453</v>
      </c>
      <c r="H34" s="1723"/>
      <c r="M34" s="679"/>
      <c r="AD34" s="674"/>
      <c r="AE34" s="674"/>
      <c r="AF34" s="674"/>
      <c r="AG34" s="674"/>
    </row>
    <row r="35" spans="1:33" s="663" customFormat="1" ht="9" customHeight="1" x14ac:dyDescent="0.2">
      <c r="A35" s="666"/>
      <c r="B35" s="694"/>
      <c r="C35" s="685"/>
      <c r="D35" s="671"/>
      <c r="E35" s="671"/>
      <c r="F35" s="1280"/>
      <c r="G35" s="671"/>
      <c r="H35" s="1724"/>
      <c r="M35" s="679"/>
      <c r="AD35" s="674"/>
      <c r="AE35" s="674"/>
      <c r="AF35" s="674"/>
      <c r="AG35" s="674"/>
    </row>
    <row r="36" spans="1:33" s="663" customFormat="1" ht="13.35" customHeight="1" x14ac:dyDescent="0.2">
      <c r="A36" s="666" t="s">
        <v>64</v>
      </c>
      <c r="B36" s="694">
        <v>3435</v>
      </c>
      <c r="C36" s="690" t="s">
        <v>230</v>
      </c>
      <c r="D36" s="686"/>
      <c r="E36" s="680"/>
      <c r="F36" s="1362"/>
      <c r="G36" s="680"/>
      <c r="H36" s="1720"/>
      <c r="M36" s="679"/>
      <c r="AD36" s="674"/>
      <c r="AE36" s="674"/>
      <c r="AF36" s="674"/>
      <c r="AG36" s="674"/>
    </row>
    <row r="37" spans="1:33" s="663" customFormat="1" ht="27.95" customHeight="1" x14ac:dyDescent="0.2">
      <c r="A37" s="666"/>
      <c r="B37" s="695">
        <v>3</v>
      </c>
      <c r="C37" s="685" t="s">
        <v>231</v>
      </c>
      <c r="D37" s="686"/>
      <c r="E37" s="686"/>
      <c r="F37" s="1363"/>
      <c r="G37" s="686"/>
      <c r="H37" s="1725"/>
      <c r="M37" s="679"/>
      <c r="AD37" s="674"/>
      <c r="AE37" s="674"/>
      <c r="AF37" s="674"/>
      <c r="AG37" s="674"/>
    </row>
    <row r="38" spans="1:33" s="663" customFormat="1" ht="14.1" customHeight="1" x14ac:dyDescent="0.2">
      <c r="A38" s="666"/>
      <c r="B38" s="691">
        <v>3.101</v>
      </c>
      <c r="C38" s="690" t="s">
        <v>232</v>
      </c>
      <c r="D38" s="686"/>
      <c r="E38" s="686"/>
      <c r="F38" s="1363"/>
      <c r="G38" s="686"/>
      <c r="H38" s="1725"/>
      <c r="M38" s="679"/>
      <c r="AD38" s="674"/>
      <c r="AE38" s="674"/>
      <c r="AF38" s="674"/>
      <c r="AG38" s="674"/>
    </row>
    <row r="39" spans="1:33" s="663" customFormat="1" ht="27" customHeight="1" x14ac:dyDescent="0.2">
      <c r="A39" s="666"/>
      <c r="B39" s="692">
        <v>61</v>
      </c>
      <c r="C39" s="685" t="s">
        <v>237</v>
      </c>
      <c r="D39" s="1654"/>
      <c r="E39" s="683"/>
      <c r="F39" s="1276"/>
      <c r="G39" s="444"/>
      <c r="H39" s="1721"/>
      <c r="M39" s="679"/>
      <c r="AD39" s="674"/>
      <c r="AE39" s="674"/>
      <c r="AF39" s="674"/>
      <c r="AG39" s="674"/>
    </row>
    <row r="40" spans="1:33" s="663" customFormat="1" ht="14.45" customHeight="1" x14ac:dyDescent="0.2">
      <c r="A40" s="666"/>
      <c r="B40" s="681" t="s">
        <v>146</v>
      </c>
      <c r="C40" s="682" t="s">
        <v>115</v>
      </c>
      <c r="D40" s="444"/>
      <c r="E40" s="683">
        <v>343822</v>
      </c>
      <c r="F40" s="1276">
        <v>0</v>
      </c>
      <c r="G40" s="433">
        <f>SUM(E40:F40)</f>
        <v>343822</v>
      </c>
      <c r="H40" s="1726" t="s">
        <v>777</v>
      </c>
      <c r="I40" s="702"/>
      <c r="J40" s="702"/>
      <c r="K40" s="702"/>
      <c r="M40" s="679"/>
      <c r="W40" s="677"/>
      <c r="AD40" s="674"/>
      <c r="AE40" s="674"/>
      <c r="AF40" s="674"/>
      <c r="AG40" s="674"/>
    </row>
    <row r="41" spans="1:33" s="663" customFormat="1" ht="27" customHeight="1" x14ac:dyDescent="0.2">
      <c r="A41" s="666" t="s">
        <v>60</v>
      </c>
      <c r="B41" s="692">
        <v>61</v>
      </c>
      <c r="C41" s="682" t="s">
        <v>237</v>
      </c>
      <c r="D41" s="444"/>
      <c r="E41" s="438">
        <f t="shared" ref="E41:G41" si="3">E40</f>
        <v>343822</v>
      </c>
      <c r="F41" s="1273">
        <f t="shared" si="3"/>
        <v>0</v>
      </c>
      <c r="G41" s="438">
        <f t="shared" si="3"/>
        <v>343822</v>
      </c>
      <c r="H41" s="1721"/>
      <c r="M41" s="679"/>
      <c r="AD41" s="674"/>
      <c r="AE41" s="674"/>
      <c r="AF41" s="674"/>
      <c r="AG41" s="674"/>
    </row>
    <row r="42" spans="1:33" s="663" customFormat="1" ht="14.45" customHeight="1" x14ac:dyDescent="0.2">
      <c r="A42" s="666" t="s">
        <v>60</v>
      </c>
      <c r="B42" s="691">
        <v>3.101</v>
      </c>
      <c r="C42" s="690" t="s">
        <v>232</v>
      </c>
      <c r="D42" s="444"/>
      <c r="E42" s="438">
        <f>E41</f>
        <v>343822</v>
      </c>
      <c r="F42" s="1273">
        <f t="shared" ref="F42:G44" si="4">F41</f>
        <v>0</v>
      </c>
      <c r="G42" s="438">
        <f t="shared" si="4"/>
        <v>343822</v>
      </c>
      <c r="H42" s="1723"/>
      <c r="M42" s="679"/>
      <c r="AD42" s="674"/>
      <c r="AE42" s="674"/>
      <c r="AF42" s="674"/>
      <c r="AG42" s="674"/>
    </row>
    <row r="43" spans="1:33" s="663" customFormat="1" ht="27.95" customHeight="1" x14ac:dyDescent="0.2">
      <c r="A43" s="666" t="s">
        <v>60</v>
      </c>
      <c r="B43" s="695">
        <v>3</v>
      </c>
      <c r="C43" s="685" t="s">
        <v>231</v>
      </c>
      <c r="D43" s="444"/>
      <c r="E43" s="451">
        <f>E42</f>
        <v>343822</v>
      </c>
      <c r="F43" s="1274">
        <f t="shared" si="4"/>
        <v>0</v>
      </c>
      <c r="G43" s="451">
        <f t="shared" si="4"/>
        <v>343822</v>
      </c>
      <c r="H43" s="1723"/>
      <c r="M43" s="679"/>
      <c r="AD43" s="674"/>
      <c r="AE43" s="674"/>
      <c r="AF43" s="674"/>
      <c r="AG43" s="674"/>
    </row>
    <row r="44" spans="1:33" s="663" customFormat="1" ht="14.45" customHeight="1" x14ac:dyDescent="0.2">
      <c r="A44" s="666" t="s">
        <v>60</v>
      </c>
      <c r="B44" s="694">
        <v>3435</v>
      </c>
      <c r="C44" s="690" t="s">
        <v>230</v>
      </c>
      <c r="D44" s="452"/>
      <c r="E44" s="438">
        <f>E43</f>
        <v>343822</v>
      </c>
      <c r="F44" s="1273">
        <f t="shared" si="4"/>
        <v>0</v>
      </c>
      <c r="G44" s="438">
        <f t="shared" si="4"/>
        <v>343822</v>
      </c>
      <c r="H44" s="1723"/>
      <c r="M44" s="679"/>
      <c r="AD44" s="674"/>
      <c r="AE44" s="674"/>
      <c r="AF44" s="674"/>
      <c r="AG44" s="674"/>
    </row>
    <row r="45" spans="1:33" s="663" customFormat="1" ht="14.45" customHeight="1" x14ac:dyDescent="0.2">
      <c r="A45" s="703" t="s">
        <v>60</v>
      </c>
      <c r="B45" s="704"/>
      <c r="C45" s="705" t="s">
        <v>63</v>
      </c>
      <c r="D45" s="438"/>
      <c r="E45" s="438">
        <f>E34+E44</f>
        <v>595275</v>
      </c>
      <c r="F45" s="1273">
        <f t="shared" ref="F45:G45" si="5">F34+F44</f>
        <v>0</v>
      </c>
      <c r="G45" s="438">
        <f t="shared" si="5"/>
        <v>595275</v>
      </c>
      <c r="H45" s="1723"/>
      <c r="M45" s="679"/>
      <c r="AD45" s="674"/>
      <c r="AE45" s="674"/>
      <c r="AF45" s="674"/>
      <c r="AG45" s="674"/>
    </row>
    <row r="46" spans="1:33" s="663" customFormat="1" x14ac:dyDescent="0.2">
      <c r="A46" s="703" t="s">
        <v>60</v>
      </c>
      <c r="B46" s="704"/>
      <c r="C46" s="705" t="s">
        <v>61</v>
      </c>
      <c r="D46" s="706"/>
      <c r="E46" s="706">
        <f>E45</f>
        <v>595275</v>
      </c>
      <c r="F46" s="1273">
        <f t="shared" ref="F46:G46" si="6">F45</f>
        <v>0</v>
      </c>
      <c r="G46" s="706">
        <f t="shared" si="6"/>
        <v>595275</v>
      </c>
      <c r="H46" s="1724"/>
      <c r="M46" s="679"/>
      <c r="AD46" s="674"/>
      <c r="AE46" s="674"/>
      <c r="AF46" s="674"/>
      <c r="AG46" s="674"/>
    </row>
    <row r="47" spans="1:33" s="663" customFormat="1" x14ac:dyDescent="0.2">
      <c r="A47" s="958" t="s">
        <v>813</v>
      </c>
      <c r="B47" s="667"/>
      <c r="C47" s="690"/>
      <c r="D47" s="671"/>
      <c r="E47" s="671"/>
      <c r="F47" s="1280"/>
      <c r="G47" s="671"/>
      <c r="H47" s="1724"/>
      <c r="M47" s="679"/>
      <c r="AD47" s="674"/>
      <c r="AE47" s="674"/>
      <c r="AF47" s="674"/>
      <c r="AG47" s="674"/>
    </row>
    <row r="48" spans="1:33" s="663" customFormat="1" x14ac:dyDescent="0.2">
      <c r="A48" s="958" t="s">
        <v>775</v>
      </c>
      <c r="B48" s="667"/>
      <c r="C48" s="690"/>
      <c r="D48" s="671"/>
      <c r="E48" s="671"/>
      <c r="F48" s="1280"/>
      <c r="G48" s="671"/>
      <c r="H48" s="1724"/>
      <c r="M48" s="679"/>
      <c r="AD48" s="674"/>
      <c r="AE48" s="674"/>
      <c r="AF48" s="674"/>
      <c r="AG48" s="674"/>
    </row>
    <row r="49" spans="1:38" s="663" customFormat="1" x14ac:dyDescent="0.2">
      <c r="A49" s="1729" t="s">
        <v>620</v>
      </c>
      <c r="B49" s="698" t="s">
        <v>776</v>
      </c>
      <c r="D49" s="671"/>
      <c r="E49" s="671"/>
      <c r="F49" s="1280"/>
      <c r="G49" s="671"/>
      <c r="H49" s="1724"/>
      <c r="M49" s="679"/>
      <c r="AD49" s="674"/>
      <c r="AE49" s="674"/>
      <c r="AF49" s="674"/>
      <c r="AG49" s="674"/>
    </row>
    <row r="50" spans="1:38" s="663" customFormat="1" x14ac:dyDescent="0.2">
      <c r="A50" s="1729" t="s">
        <v>622</v>
      </c>
      <c r="B50" s="698" t="s">
        <v>778</v>
      </c>
      <c r="D50" s="671"/>
      <c r="E50" s="671"/>
      <c r="F50" s="1280"/>
      <c r="G50" s="671"/>
      <c r="H50" s="1724"/>
      <c r="M50" s="679"/>
      <c r="AD50" s="674"/>
      <c r="AE50" s="674"/>
      <c r="AF50" s="674"/>
      <c r="AG50" s="674"/>
    </row>
    <row r="51" spans="1:38" s="663" customFormat="1" x14ac:dyDescent="0.2">
      <c r="A51" s="1729" t="s">
        <v>702</v>
      </c>
      <c r="B51" s="1364" t="s">
        <v>779</v>
      </c>
      <c r="D51" s="708"/>
      <c r="E51" s="696"/>
      <c r="F51" s="696"/>
      <c r="G51" s="696"/>
      <c r="H51" s="1725"/>
      <c r="I51" s="696"/>
      <c r="J51" s="696"/>
      <c r="K51" s="696"/>
      <c r="L51" s="696"/>
      <c r="M51" s="696"/>
      <c r="R51" s="675"/>
      <c r="W51" s="676"/>
      <c r="AB51" s="677"/>
      <c r="AI51" s="674"/>
      <c r="AJ51" s="674"/>
      <c r="AK51" s="674"/>
      <c r="AL51" s="674"/>
    </row>
    <row r="52" spans="1:38" s="663" customFormat="1" x14ac:dyDescent="0.2">
      <c r="A52" s="666"/>
      <c r="B52" s="667"/>
      <c r="C52" s="1364"/>
      <c r="D52" s="708"/>
      <c r="E52" s="696"/>
      <c r="F52" s="696"/>
      <c r="G52" s="696"/>
      <c r="H52" s="1725"/>
      <c r="I52" s="696"/>
      <c r="J52" s="696"/>
      <c r="K52" s="696"/>
      <c r="L52" s="696"/>
      <c r="M52" s="696"/>
      <c r="R52" s="675"/>
      <c r="W52" s="1327"/>
      <c r="AB52" s="677"/>
      <c r="AI52" s="674"/>
      <c r="AJ52" s="674"/>
      <c r="AK52" s="674"/>
      <c r="AL52" s="674"/>
    </row>
    <row r="53" spans="1:38" s="663" customFormat="1" ht="94.5" customHeight="1" x14ac:dyDescent="0.2">
      <c r="A53" s="1730" t="s">
        <v>614</v>
      </c>
      <c r="B53" s="2036" t="s">
        <v>617</v>
      </c>
      <c r="C53" s="2036"/>
      <c r="D53" s="2036"/>
      <c r="E53" s="2036"/>
      <c r="F53" s="2036"/>
      <c r="G53" s="2036"/>
      <c r="H53" s="1727"/>
      <c r="I53" s="1219"/>
      <c r="J53" s="1219"/>
      <c r="K53" s="1219"/>
      <c r="L53" s="1219"/>
      <c r="M53" s="1219"/>
      <c r="R53" s="675"/>
      <c r="W53" s="676"/>
      <c r="AB53" s="677"/>
      <c r="AI53" s="674"/>
      <c r="AJ53" s="674"/>
      <c r="AK53" s="674"/>
      <c r="AL53" s="674"/>
    </row>
    <row r="54" spans="1:38" s="663" customFormat="1" ht="13.15" customHeight="1" x14ac:dyDescent="0.2">
      <c r="A54" s="1263"/>
      <c r="B54" s="1727"/>
      <c r="C54" s="1727"/>
      <c r="D54" s="1727"/>
      <c r="E54" s="1727"/>
      <c r="F54" s="1727"/>
      <c r="G54" s="1727"/>
      <c r="H54" s="1727"/>
      <c r="I54" s="1219"/>
      <c r="J54" s="1219"/>
      <c r="K54" s="1219"/>
      <c r="L54" s="1219"/>
      <c r="M54" s="1219"/>
      <c r="R54" s="675"/>
      <c r="W54" s="1650"/>
      <c r="AB54" s="677"/>
      <c r="AI54" s="674"/>
      <c r="AJ54" s="674"/>
      <c r="AK54" s="674"/>
      <c r="AL54" s="674"/>
    </row>
    <row r="55" spans="1:38" s="663" customFormat="1" x14ac:dyDescent="0.2">
      <c r="A55" s="667" t="s">
        <v>143</v>
      </c>
      <c r="B55" s="667">
        <v>3435</v>
      </c>
      <c r="C55" s="707" t="s">
        <v>833</v>
      </c>
      <c r="D55" s="439"/>
      <c r="E55" s="502">
        <v>343822</v>
      </c>
      <c r="F55" s="1398">
        <v>0</v>
      </c>
      <c r="G55" s="439">
        <f>F55+E55</f>
        <v>343822</v>
      </c>
      <c r="H55" s="1723"/>
      <c r="I55" s="504"/>
      <c r="J55" s="439"/>
      <c r="K55" s="503"/>
      <c r="L55" s="444"/>
      <c r="M55" s="503"/>
      <c r="N55" s="689"/>
      <c r="R55" s="675"/>
      <c r="W55" s="676"/>
      <c r="AB55" s="677"/>
      <c r="AI55" s="674"/>
      <c r="AJ55" s="674"/>
      <c r="AK55" s="674"/>
      <c r="AL55" s="674"/>
    </row>
    <row r="56" spans="1:38" s="663" customFormat="1" x14ac:dyDescent="0.2">
      <c r="A56" s="672"/>
      <c r="B56" s="673"/>
      <c r="C56" s="668"/>
      <c r="D56" s="700"/>
      <c r="E56" s="700"/>
      <c r="F56" s="700"/>
      <c r="G56" s="700"/>
      <c r="H56" s="700"/>
      <c r="I56" s="479"/>
      <c r="J56" s="479"/>
      <c r="K56" s="669"/>
      <c r="L56" s="669"/>
      <c r="M56" s="669"/>
      <c r="N56" s="693"/>
      <c r="R56" s="675"/>
      <c r="W56" s="676"/>
      <c r="AB56" s="677"/>
      <c r="AE56" s="697"/>
      <c r="AI56" s="674"/>
      <c r="AJ56" s="674"/>
      <c r="AK56" s="674"/>
      <c r="AL56" s="674"/>
    </row>
    <row r="57" spans="1:38" s="663" customFormat="1" x14ac:dyDescent="0.2">
      <c r="A57" s="672"/>
      <c r="B57" s="673"/>
      <c r="C57" s="668"/>
      <c r="D57" s="786"/>
      <c r="E57" s="786"/>
      <c r="F57" s="786"/>
      <c r="G57" s="786"/>
      <c r="H57" s="1973"/>
      <c r="I57" s="786"/>
      <c r="J57" s="709"/>
      <c r="K57" s="669"/>
      <c r="L57" s="669"/>
      <c r="M57" s="669"/>
      <c r="N57" s="693"/>
      <c r="R57" s="675"/>
      <c r="W57" s="676"/>
      <c r="AB57" s="677"/>
      <c r="AE57" s="697"/>
      <c r="AI57" s="674"/>
      <c r="AJ57" s="674"/>
      <c r="AK57" s="674"/>
      <c r="AL57" s="674"/>
    </row>
    <row r="58" spans="1:38" s="663" customFormat="1" x14ac:dyDescent="0.2">
      <c r="A58" s="672"/>
      <c r="B58" s="673"/>
      <c r="C58" s="668"/>
      <c r="D58" s="1970"/>
      <c r="E58" s="1232"/>
      <c r="F58" s="1970"/>
      <c r="G58" s="1232"/>
      <c r="H58" s="1728"/>
      <c r="I58" s="787"/>
      <c r="J58" s="710"/>
      <c r="K58" s="669"/>
      <c r="L58" s="669"/>
      <c r="M58" s="669"/>
      <c r="N58" s="697"/>
      <c r="R58" s="675"/>
      <c r="W58" s="676"/>
      <c r="AB58" s="677"/>
      <c r="AE58" s="697"/>
      <c r="AI58" s="674"/>
      <c r="AJ58" s="674"/>
      <c r="AK58" s="674"/>
      <c r="AL58" s="674"/>
    </row>
    <row r="59" spans="1:38" s="663" customFormat="1" x14ac:dyDescent="0.2">
      <c r="A59" s="672"/>
      <c r="B59" s="673"/>
      <c r="C59" s="668"/>
      <c r="D59" s="696"/>
      <c r="E59" s="696"/>
      <c r="F59" s="696"/>
      <c r="G59" s="696"/>
      <c r="H59" s="1725"/>
      <c r="I59" s="696"/>
      <c r="J59" s="669"/>
      <c r="K59" s="669"/>
      <c r="L59" s="669"/>
      <c r="M59" s="669"/>
      <c r="R59" s="675"/>
      <c r="W59" s="676"/>
      <c r="AB59" s="677"/>
      <c r="AE59" s="502"/>
      <c r="AI59" s="674"/>
      <c r="AJ59" s="674"/>
      <c r="AK59" s="674"/>
      <c r="AL59" s="674"/>
    </row>
    <row r="60" spans="1:38" s="663" customFormat="1" x14ac:dyDescent="0.2">
      <c r="A60" s="672"/>
      <c r="B60" s="673"/>
      <c r="C60" s="668"/>
      <c r="D60" s="696"/>
      <c r="E60" s="696"/>
      <c r="F60" s="696"/>
      <c r="G60" s="696"/>
      <c r="H60" s="1725"/>
      <c r="I60" s="696"/>
      <c r="J60" s="669"/>
      <c r="K60" s="669"/>
      <c r="L60" s="669"/>
      <c r="M60" s="669"/>
      <c r="R60" s="675"/>
      <c r="W60" s="676"/>
      <c r="AB60" s="677"/>
      <c r="AE60" s="697"/>
      <c r="AI60" s="674"/>
      <c r="AJ60" s="674"/>
      <c r="AK60" s="674"/>
      <c r="AL60" s="674"/>
    </row>
    <row r="61" spans="1:38" s="663" customFormat="1" x14ac:dyDescent="0.2">
      <c r="C61" s="700"/>
      <c r="D61" s="700"/>
      <c r="E61" s="700"/>
      <c r="F61" s="700"/>
      <c r="G61" s="700"/>
      <c r="H61" s="700"/>
      <c r="I61" s="700"/>
      <c r="R61" s="675"/>
      <c r="W61" s="676"/>
      <c r="AB61" s="677"/>
      <c r="AE61" s="502"/>
      <c r="AI61" s="674"/>
      <c r="AJ61" s="674"/>
      <c r="AK61" s="674"/>
      <c r="AL61" s="674"/>
    </row>
    <row r="62" spans="1:38" s="663" customFormat="1" x14ac:dyDescent="0.2">
      <c r="C62" s="700"/>
      <c r="D62" s="700"/>
      <c r="E62" s="700"/>
      <c r="F62" s="700"/>
      <c r="G62" s="700"/>
      <c r="H62" s="700"/>
      <c r="I62" s="700"/>
      <c r="R62" s="675"/>
      <c r="W62" s="676"/>
      <c r="AB62" s="677"/>
      <c r="AE62" s="697"/>
      <c r="AI62" s="674"/>
      <c r="AJ62" s="674"/>
      <c r="AK62" s="674"/>
      <c r="AL62" s="674"/>
    </row>
    <row r="63" spans="1:38" s="663" customFormat="1" x14ac:dyDescent="0.2">
      <c r="A63" s="672"/>
      <c r="B63" s="673"/>
      <c r="C63" s="674"/>
      <c r="D63" s="669"/>
      <c r="E63" s="669"/>
      <c r="F63" s="669"/>
      <c r="G63" s="669"/>
      <c r="H63" s="1720"/>
      <c r="I63" s="669"/>
      <c r="J63" s="669"/>
      <c r="K63" s="669"/>
      <c r="L63" s="669"/>
      <c r="M63" s="669"/>
      <c r="R63" s="675"/>
      <c r="W63" s="676"/>
      <c r="AB63" s="677"/>
      <c r="AE63" s="697"/>
      <c r="AI63" s="674"/>
      <c r="AJ63" s="674"/>
      <c r="AK63" s="674"/>
      <c r="AL63" s="674"/>
    </row>
    <row r="64" spans="1:38" s="663" customFormat="1" x14ac:dyDescent="0.2">
      <c r="A64" s="672"/>
      <c r="B64" s="673"/>
      <c r="C64" s="674"/>
      <c r="D64" s="669"/>
      <c r="E64" s="669"/>
      <c r="F64" s="669"/>
      <c r="G64" s="669"/>
      <c r="H64" s="1720"/>
      <c r="I64" s="669"/>
      <c r="J64" s="669"/>
      <c r="K64" s="669"/>
      <c r="L64" s="669"/>
      <c r="M64" s="669"/>
      <c r="R64" s="675"/>
      <c r="W64" s="676"/>
      <c r="AB64" s="677"/>
      <c r="AI64" s="674"/>
      <c r="AJ64" s="674"/>
      <c r="AK64" s="674"/>
      <c r="AL64" s="674"/>
    </row>
    <row r="65" spans="1:38" s="663" customFormat="1" x14ac:dyDescent="0.2">
      <c r="A65" s="672"/>
      <c r="B65" s="673"/>
      <c r="C65" s="674"/>
      <c r="D65" s="669"/>
      <c r="E65" s="669"/>
      <c r="F65" s="669"/>
      <c r="G65" s="669"/>
      <c r="H65" s="1720"/>
      <c r="I65" s="669"/>
      <c r="J65" s="669"/>
      <c r="K65" s="669"/>
      <c r="L65" s="669"/>
      <c r="M65" s="669"/>
      <c r="R65" s="675"/>
      <c r="W65" s="676"/>
      <c r="AB65" s="677"/>
      <c r="AI65" s="674"/>
      <c r="AJ65" s="674"/>
      <c r="AK65" s="674"/>
      <c r="AL65" s="674"/>
    </row>
    <row r="66" spans="1:38" s="663" customFormat="1" x14ac:dyDescent="0.2">
      <c r="A66" s="672"/>
      <c r="B66" s="673"/>
      <c r="C66" s="674"/>
      <c r="I66" s="669"/>
      <c r="J66" s="669"/>
      <c r="K66" s="669"/>
      <c r="L66" s="669"/>
      <c r="M66" s="669"/>
      <c r="R66" s="675"/>
      <c r="W66" s="676"/>
      <c r="AB66" s="677"/>
      <c r="AI66" s="674"/>
      <c r="AJ66" s="674"/>
      <c r="AK66" s="674"/>
      <c r="AL66" s="674"/>
    </row>
    <row r="67" spans="1:38" s="663" customFormat="1" x14ac:dyDescent="0.2">
      <c r="A67" s="672"/>
      <c r="B67" s="673"/>
      <c r="C67" s="674"/>
      <c r="D67" s="669"/>
      <c r="E67" s="669"/>
      <c r="F67" s="669"/>
      <c r="G67" s="669"/>
      <c r="H67" s="1720"/>
      <c r="I67" s="669"/>
      <c r="J67" s="669"/>
      <c r="K67" s="669"/>
      <c r="L67" s="669"/>
      <c r="M67" s="669"/>
      <c r="R67" s="675"/>
      <c r="W67" s="676"/>
      <c r="AB67" s="677"/>
      <c r="AI67" s="674"/>
      <c r="AJ67" s="674"/>
      <c r="AK67" s="674"/>
      <c r="AL67" s="674"/>
    </row>
    <row r="68" spans="1:38" s="663" customFormat="1" x14ac:dyDescent="0.2">
      <c r="A68" s="672"/>
      <c r="B68" s="673"/>
      <c r="C68" s="674"/>
      <c r="D68" s="669"/>
      <c r="E68" s="669"/>
      <c r="F68" s="674"/>
      <c r="G68" s="669"/>
      <c r="H68" s="1720"/>
      <c r="I68" s="669"/>
      <c r="J68" s="669"/>
      <c r="K68" s="669"/>
      <c r="L68" s="669"/>
      <c r="M68" s="669"/>
      <c r="R68" s="675"/>
      <c r="W68" s="676"/>
      <c r="AB68" s="677"/>
      <c r="AI68" s="674"/>
      <c r="AJ68" s="674"/>
      <c r="AK68" s="674"/>
      <c r="AL68" s="674"/>
    </row>
    <row r="69" spans="1:38" s="663" customFormat="1" x14ac:dyDescent="0.2">
      <c r="A69" s="672"/>
      <c r="B69" s="673"/>
      <c r="C69" s="674"/>
      <c r="D69" s="669"/>
      <c r="E69" s="669"/>
      <c r="F69" s="669"/>
      <c r="G69" s="669"/>
      <c r="H69" s="1720"/>
      <c r="I69" s="669"/>
      <c r="J69" s="669"/>
      <c r="K69" s="669"/>
      <c r="L69" s="669"/>
      <c r="M69" s="669"/>
      <c r="R69" s="675"/>
      <c r="W69" s="676"/>
      <c r="AB69" s="677"/>
      <c r="AI69" s="674"/>
      <c r="AJ69" s="674"/>
      <c r="AK69" s="674"/>
      <c r="AL69" s="674"/>
    </row>
    <row r="70" spans="1:38" s="663" customFormat="1" x14ac:dyDescent="0.2">
      <c r="A70" s="672"/>
      <c r="B70" s="673"/>
      <c r="C70" s="674"/>
      <c r="D70" s="669"/>
      <c r="E70" s="669"/>
      <c r="F70" s="669"/>
      <c r="G70" s="669"/>
      <c r="H70" s="1720"/>
      <c r="I70" s="669"/>
      <c r="J70" s="669"/>
      <c r="K70" s="669"/>
      <c r="L70" s="669"/>
      <c r="M70" s="669"/>
      <c r="R70" s="675"/>
      <c r="W70" s="676"/>
      <c r="AB70" s="677"/>
      <c r="AI70" s="674"/>
      <c r="AJ70" s="674"/>
      <c r="AK70" s="674"/>
      <c r="AL70" s="674"/>
    </row>
    <row r="71" spans="1:38" s="663" customFormat="1" x14ac:dyDescent="0.2">
      <c r="A71" s="672"/>
      <c r="B71" s="673"/>
      <c r="C71" s="674"/>
      <c r="D71" s="669"/>
      <c r="E71" s="669"/>
      <c r="F71" s="669"/>
      <c r="G71" s="669"/>
      <c r="H71" s="1720"/>
      <c r="I71" s="669"/>
      <c r="J71" s="669"/>
      <c r="K71" s="669"/>
      <c r="L71" s="669"/>
      <c r="M71" s="669"/>
      <c r="R71" s="675"/>
      <c r="W71" s="676"/>
      <c r="AB71" s="677"/>
      <c r="AI71" s="674"/>
      <c r="AJ71" s="674"/>
      <c r="AK71" s="674"/>
      <c r="AL71" s="674"/>
    </row>
    <row r="72" spans="1:38" s="663" customFormat="1" x14ac:dyDescent="0.2">
      <c r="A72" s="672"/>
      <c r="B72" s="673"/>
      <c r="C72" s="674"/>
      <c r="D72" s="669"/>
      <c r="E72" s="669"/>
      <c r="F72" s="669"/>
      <c r="G72" s="669"/>
      <c r="H72" s="1720"/>
      <c r="I72" s="669"/>
      <c r="J72" s="669"/>
      <c r="K72" s="669"/>
      <c r="L72" s="669"/>
      <c r="M72" s="669"/>
      <c r="R72" s="675"/>
      <c r="W72" s="676"/>
      <c r="AB72" s="677"/>
      <c r="AI72" s="674"/>
      <c r="AJ72" s="674"/>
      <c r="AK72" s="674"/>
      <c r="AL72" s="674"/>
    </row>
    <row r="73" spans="1:38" s="663" customFormat="1" x14ac:dyDescent="0.2">
      <c r="A73" s="672"/>
      <c r="B73" s="673"/>
      <c r="C73" s="674"/>
      <c r="D73" s="669"/>
      <c r="E73" s="669"/>
      <c r="F73" s="669"/>
      <c r="G73" s="669"/>
      <c r="H73" s="1720"/>
      <c r="I73" s="669"/>
      <c r="J73" s="669"/>
      <c r="K73" s="669"/>
      <c r="L73" s="669"/>
      <c r="M73" s="669"/>
      <c r="R73" s="675"/>
      <c r="W73" s="676"/>
      <c r="AB73" s="677"/>
      <c r="AI73" s="674"/>
      <c r="AJ73" s="674"/>
      <c r="AK73" s="674"/>
      <c r="AL73" s="674"/>
    </row>
    <row r="74" spans="1:38" s="663" customFormat="1" x14ac:dyDescent="0.2">
      <c r="A74" s="672"/>
      <c r="B74" s="2029"/>
      <c r="C74" s="2029"/>
      <c r="D74" s="669"/>
      <c r="E74" s="669"/>
      <c r="F74" s="669"/>
      <c r="G74" s="669"/>
      <c r="H74" s="1720"/>
      <c r="I74" s="669"/>
      <c r="J74" s="669"/>
      <c r="K74" s="669"/>
      <c r="L74" s="669"/>
      <c r="M74" s="669"/>
      <c r="R74" s="675"/>
      <c r="W74" s="676"/>
      <c r="AB74" s="677"/>
      <c r="AI74" s="674"/>
      <c r="AJ74" s="674"/>
      <c r="AK74" s="674"/>
      <c r="AL74" s="674"/>
    </row>
    <row r="75" spans="1:38" s="663" customFormat="1" ht="26.1" customHeight="1" x14ac:dyDescent="0.2">
      <c r="A75" s="672"/>
      <c r="B75" s="2037"/>
      <c r="C75" s="2037"/>
      <c r="D75" s="669"/>
      <c r="E75" s="669"/>
      <c r="F75" s="669"/>
      <c r="G75" s="669"/>
      <c r="H75" s="1720"/>
      <c r="I75" s="669"/>
      <c r="J75" s="669"/>
      <c r="K75" s="669"/>
      <c r="L75" s="669"/>
      <c r="M75" s="669"/>
      <c r="R75" s="675"/>
      <c r="W75" s="676"/>
      <c r="AB75" s="677"/>
      <c r="AI75" s="674"/>
      <c r="AJ75" s="674"/>
      <c r="AK75" s="674"/>
      <c r="AL75" s="674"/>
    </row>
    <row r="76" spans="1:38" s="663" customFormat="1" x14ac:dyDescent="0.2">
      <c r="A76" s="672"/>
      <c r="B76" s="699"/>
      <c r="C76" s="690"/>
      <c r="D76" s="669"/>
      <c r="E76" s="669"/>
      <c r="F76" s="669"/>
      <c r="G76" s="669"/>
      <c r="H76" s="1720"/>
      <c r="I76" s="669"/>
      <c r="J76" s="669"/>
      <c r="K76" s="669"/>
      <c r="L76" s="669"/>
      <c r="M76" s="669"/>
      <c r="R76" s="675"/>
      <c r="W76" s="676"/>
      <c r="AB76" s="677"/>
      <c r="AI76" s="674"/>
      <c r="AJ76" s="674"/>
      <c r="AK76" s="674"/>
      <c r="AL76" s="674"/>
    </row>
    <row r="77" spans="1:38" s="663" customFormat="1" x14ac:dyDescent="0.2">
      <c r="A77" s="672"/>
      <c r="B77" s="673"/>
      <c r="C77" s="682"/>
      <c r="D77" s="669"/>
      <c r="E77" s="669"/>
      <c r="F77" s="669"/>
      <c r="G77" s="669"/>
      <c r="H77" s="1720"/>
      <c r="I77" s="669"/>
      <c r="J77" s="669"/>
      <c r="K77" s="669"/>
      <c r="L77" s="669"/>
      <c r="M77" s="669"/>
      <c r="R77" s="675"/>
      <c r="W77" s="676"/>
      <c r="AB77" s="677"/>
      <c r="AI77" s="674"/>
      <c r="AJ77" s="674"/>
      <c r="AK77" s="674"/>
      <c r="AL77" s="674"/>
    </row>
    <row r="78" spans="1:38" s="663" customFormat="1" x14ac:dyDescent="0.2">
      <c r="A78" s="672"/>
      <c r="B78" s="673"/>
      <c r="C78" s="682"/>
      <c r="D78" s="669"/>
      <c r="E78" s="669"/>
      <c r="F78" s="669"/>
      <c r="G78" s="669"/>
      <c r="H78" s="1720"/>
      <c r="I78" s="669"/>
      <c r="J78" s="669"/>
      <c r="K78" s="669"/>
      <c r="L78" s="669"/>
      <c r="M78" s="669"/>
      <c r="R78" s="675"/>
      <c r="W78" s="676"/>
      <c r="AB78" s="677"/>
      <c r="AI78" s="674"/>
      <c r="AJ78" s="674"/>
      <c r="AK78" s="674"/>
      <c r="AL78" s="674"/>
    </row>
    <row r="79" spans="1:38" s="669" customFormat="1" x14ac:dyDescent="0.2">
      <c r="A79" s="672"/>
      <c r="B79" s="687"/>
      <c r="C79" s="685"/>
      <c r="H79" s="1720"/>
      <c r="N79" s="663"/>
      <c r="O79" s="663"/>
      <c r="P79" s="663"/>
      <c r="Q79" s="663"/>
      <c r="R79" s="675"/>
      <c r="S79" s="663"/>
      <c r="T79" s="663"/>
      <c r="U79" s="663"/>
      <c r="V79" s="663"/>
      <c r="W79" s="676"/>
      <c r="X79" s="663"/>
      <c r="Y79" s="663"/>
      <c r="Z79" s="663"/>
      <c r="AA79" s="663"/>
      <c r="AB79" s="677"/>
      <c r="AC79" s="663"/>
      <c r="AD79" s="663"/>
      <c r="AE79" s="663"/>
      <c r="AF79" s="663"/>
      <c r="AG79" s="663"/>
      <c r="AH79" s="663"/>
      <c r="AI79" s="674"/>
      <c r="AJ79" s="674"/>
      <c r="AK79" s="674"/>
      <c r="AL79" s="674"/>
    </row>
    <row r="80" spans="1:38" s="669" customFormat="1" x14ac:dyDescent="0.2">
      <c r="A80" s="672"/>
      <c r="B80" s="673"/>
      <c r="C80" s="674"/>
      <c r="F80" s="674"/>
      <c r="G80" s="674"/>
      <c r="H80" s="663"/>
      <c r="N80" s="663"/>
      <c r="O80" s="663"/>
      <c r="P80" s="663"/>
      <c r="Q80" s="663"/>
      <c r="R80" s="675"/>
      <c r="S80" s="663"/>
      <c r="T80" s="663"/>
      <c r="U80" s="663"/>
      <c r="V80" s="663"/>
      <c r="W80" s="676"/>
      <c r="X80" s="663"/>
      <c r="Y80" s="663"/>
      <c r="Z80" s="663"/>
      <c r="AA80" s="663"/>
      <c r="AB80" s="677"/>
      <c r="AC80" s="663"/>
      <c r="AD80" s="663"/>
      <c r="AE80" s="663"/>
      <c r="AF80" s="663"/>
      <c r="AG80" s="663"/>
      <c r="AH80" s="663"/>
      <c r="AI80" s="674"/>
      <c r="AJ80" s="674"/>
      <c r="AK80" s="674"/>
      <c r="AL80" s="674"/>
    </row>
    <row r="81" spans="1:38" s="669" customFormat="1" x14ac:dyDescent="0.2">
      <c r="A81" s="672"/>
      <c r="B81" s="673"/>
      <c r="C81" s="674"/>
      <c r="F81" s="674"/>
      <c r="G81" s="674"/>
      <c r="H81" s="663"/>
      <c r="N81" s="663"/>
      <c r="O81" s="663"/>
      <c r="P81" s="663"/>
      <c r="Q81" s="663"/>
      <c r="R81" s="675"/>
      <c r="S81" s="663"/>
      <c r="T81" s="663"/>
      <c r="U81" s="663"/>
      <c r="V81" s="663"/>
      <c r="W81" s="676"/>
      <c r="X81" s="663"/>
      <c r="Y81" s="663"/>
      <c r="Z81" s="663"/>
      <c r="AA81" s="663"/>
      <c r="AB81" s="677"/>
      <c r="AC81" s="663"/>
      <c r="AD81" s="663"/>
      <c r="AE81" s="663"/>
      <c r="AF81" s="663"/>
      <c r="AG81" s="663"/>
      <c r="AH81" s="663"/>
      <c r="AI81" s="674"/>
      <c r="AJ81" s="674"/>
      <c r="AK81" s="674"/>
      <c r="AL81" s="674"/>
    </row>
    <row r="82" spans="1:38" s="669" customFormat="1" x14ac:dyDescent="0.2">
      <c r="A82" s="672"/>
      <c r="B82" s="673"/>
      <c r="C82" s="674"/>
      <c r="F82" s="674"/>
      <c r="G82" s="674"/>
      <c r="H82" s="663"/>
      <c r="N82" s="663"/>
      <c r="O82" s="663"/>
      <c r="P82" s="663"/>
      <c r="Q82" s="663"/>
      <c r="R82" s="675"/>
      <c r="S82" s="663"/>
      <c r="T82" s="663"/>
      <c r="U82" s="663"/>
      <c r="V82" s="663"/>
      <c r="W82" s="676"/>
      <c r="X82" s="663"/>
      <c r="Y82" s="663"/>
      <c r="Z82" s="663"/>
      <c r="AA82" s="663"/>
      <c r="AB82" s="677"/>
      <c r="AC82" s="663"/>
      <c r="AD82" s="663"/>
      <c r="AE82" s="663"/>
      <c r="AF82" s="663"/>
      <c r="AG82" s="663"/>
      <c r="AH82" s="663"/>
      <c r="AI82" s="674"/>
      <c r="AJ82" s="674"/>
      <c r="AK82" s="674"/>
      <c r="AL82" s="674"/>
    </row>
    <row r="83" spans="1:38" s="669" customFormat="1" x14ac:dyDescent="0.2">
      <c r="A83" s="672"/>
      <c r="B83" s="673"/>
      <c r="C83" s="674"/>
      <c r="F83" s="674"/>
      <c r="G83" s="674"/>
      <c r="H83" s="663"/>
      <c r="N83" s="663"/>
      <c r="O83" s="663"/>
      <c r="P83" s="663"/>
      <c r="Q83" s="663"/>
      <c r="R83" s="675"/>
      <c r="S83" s="663"/>
      <c r="T83" s="663"/>
      <c r="U83" s="663"/>
      <c r="V83" s="663"/>
      <c r="W83" s="676"/>
      <c r="X83" s="663"/>
      <c r="Y83" s="663"/>
      <c r="Z83" s="663"/>
      <c r="AA83" s="663"/>
      <c r="AB83" s="677"/>
      <c r="AC83" s="663"/>
      <c r="AD83" s="663"/>
      <c r="AE83" s="663"/>
      <c r="AF83" s="663"/>
      <c r="AG83" s="663"/>
      <c r="AH83" s="663"/>
      <c r="AI83" s="674"/>
      <c r="AJ83" s="674"/>
      <c r="AK83" s="674"/>
      <c r="AL83" s="674"/>
    </row>
    <row r="84" spans="1:38" s="669" customFormat="1" x14ac:dyDescent="0.2">
      <c r="A84" s="672"/>
      <c r="B84" s="673"/>
      <c r="C84" s="674"/>
      <c r="F84" s="674"/>
      <c r="G84" s="674"/>
      <c r="H84" s="663"/>
      <c r="N84" s="663"/>
      <c r="O84" s="663"/>
      <c r="P84" s="663"/>
      <c r="Q84" s="663"/>
      <c r="R84" s="675"/>
      <c r="S84" s="663"/>
      <c r="T84" s="663"/>
      <c r="U84" s="663"/>
      <c r="V84" s="663"/>
      <c r="W84" s="676"/>
      <c r="X84" s="663"/>
      <c r="Y84" s="663"/>
      <c r="Z84" s="663"/>
      <c r="AA84" s="663"/>
      <c r="AB84" s="677"/>
      <c r="AC84" s="663"/>
      <c r="AD84" s="663"/>
      <c r="AE84" s="663"/>
      <c r="AF84" s="663"/>
      <c r="AG84" s="663"/>
      <c r="AH84" s="663"/>
      <c r="AI84" s="674"/>
      <c r="AJ84" s="674"/>
      <c r="AK84" s="674"/>
      <c r="AL84" s="674"/>
    </row>
    <row r="85" spans="1:38" s="669" customFormat="1" x14ac:dyDescent="0.2">
      <c r="A85" s="672"/>
      <c r="B85" s="673"/>
      <c r="C85" s="674"/>
      <c r="F85" s="674"/>
      <c r="G85" s="674"/>
      <c r="H85" s="663"/>
      <c r="N85" s="663"/>
      <c r="O85" s="663"/>
      <c r="P85" s="663"/>
      <c r="Q85" s="663"/>
      <c r="R85" s="675"/>
      <c r="S85" s="663"/>
      <c r="T85" s="663"/>
      <c r="U85" s="663"/>
      <c r="V85" s="663"/>
      <c r="W85" s="676"/>
      <c r="X85" s="663"/>
      <c r="Y85" s="663"/>
      <c r="Z85" s="663"/>
      <c r="AA85" s="663"/>
      <c r="AB85" s="677"/>
      <c r="AC85" s="663"/>
      <c r="AD85" s="663"/>
      <c r="AE85" s="663"/>
      <c r="AF85" s="663"/>
      <c r="AG85" s="663"/>
      <c r="AH85" s="663"/>
      <c r="AI85" s="674"/>
      <c r="AJ85" s="674"/>
      <c r="AK85" s="674"/>
      <c r="AL85" s="674"/>
    </row>
    <row r="86" spans="1:38" s="669" customFormat="1" x14ac:dyDescent="0.2">
      <c r="A86" s="672"/>
      <c r="B86" s="673"/>
      <c r="C86" s="674"/>
      <c r="F86" s="674"/>
      <c r="G86" s="674"/>
      <c r="H86" s="663"/>
      <c r="N86" s="663"/>
      <c r="O86" s="663"/>
      <c r="P86" s="663"/>
      <c r="Q86" s="663"/>
      <c r="R86" s="675"/>
      <c r="S86" s="663"/>
      <c r="T86" s="663"/>
      <c r="U86" s="663"/>
      <c r="V86" s="663"/>
      <c r="W86" s="676"/>
      <c r="X86" s="663"/>
      <c r="Y86" s="663"/>
      <c r="Z86" s="663"/>
      <c r="AA86" s="663"/>
      <c r="AB86" s="677"/>
      <c r="AC86" s="663"/>
      <c r="AD86" s="663"/>
      <c r="AE86" s="663"/>
      <c r="AF86" s="663"/>
      <c r="AG86" s="663"/>
      <c r="AH86" s="663"/>
      <c r="AI86" s="674"/>
      <c r="AJ86" s="674"/>
      <c r="AK86" s="674"/>
      <c r="AL86" s="674"/>
    </row>
  </sheetData>
  <mergeCells count="16">
    <mergeCell ref="B75:C75"/>
    <mergeCell ref="A3:G3"/>
    <mergeCell ref="B4:G4"/>
    <mergeCell ref="B13:G13"/>
    <mergeCell ref="D12:E12"/>
    <mergeCell ref="F12:G12"/>
    <mergeCell ref="A2:G2"/>
    <mergeCell ref="A1:G1"/>
    <mergeCell ref="B74:C74"/>
    <mergeCell ref="S12:AB12"/>
    <mergeCell ref="I13:M13"/>
    <mergeCell ref="N13:R13"/>
    <mergeCell ref="S13:W13"/>
    <mergeCell ref="X13:AB13"/>
    <mergeCell ref="I12:R12"/>
    <mergeCell ref="B53:G53"/>
  </mergeCells>
  <printOptions horizontalCentered="1"/>
  <pageMargins left="0.74803149606299213" right="0.39370078740157483" top="0.74803149606299213" bottom="4.1338582677165361" header="0.51181102362204722" footer="3.5433070866141736"/>
  <pageSetup paperSize="9" scale="91" firstPageNumber="16" orientation="portrait" blackAndWhite="1" useFirstPageNumber="1" r:id="rId1"/>
  <headerFooter alignWithMargins="0">
    <oddHeader xml:space="preserve">&amp;C   </oddHeader>
    <oddFooter>&amp;C&amp;"Times New Roman,Bold"&amp;P</oddFooter>
  </headerFooter>
  <rowBreaks count="1" manualBreakCount="1">
    <brk id="34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211</vt:i4>
      </vt:variant>
    </vt:vector>
  </HeadingPairs>
  <TitlesOfParts>
    <vt:vector size="240" baseType="lpstr">
      <vt:lpstr>dem1</vt:lpstr>
      <vt:lpstr>dem2</vt:lpstr>
      <vt:lpstr>dem3</vt:lpstr>
      <vt:lpstr>dem5</vt:lpstr>
      <vt:lpstr>dem6</vt:lpstr>
      <vt:lpstr>dem7</vt:lpstr>
      <vt:lpstr>dem10</vt:lpstr>
      <vt:lpstr>dem11</vt:lpstr>
      <vt:lpstr>dem12</vt:lpstr>
      <vt:lpstr>dem13</vt:lpstr>
      <vt:lpstr>dem14</vt:lpstr>
      <vt:lpstr>dem15</vt:lpstr>
      <vt:lpstr>dem16</vt:lpstr>
      <vt:lpstr>dem18</vt:lpstr>
      <vt:lpstr>dem19</vt:lpstr>
      <vt:lpstr>dem20</vt:lpstr>
      <vt:lpstr>dem22</vt:lpstr>
      <vt:lpstr>dem26</vt:lpstr>
      <vt:lpstr>dem29</vt:lpstr>
      <vt:lpstr>dem31</vt:lpstr>
      <vt:lpstr>dem33</vt:lpstr>
      <vt:lpstr>dem34</vt:lpstr>
      <vt:lpstr>Dem35</vt:lpstr>
      <vt:lpstr>dem37</vt:lpstr>
      <vt:lpstr>dem38</vt:lpstr>
      <vt:lpstr>dem39</vt:lpstr>
      <vt:lpstr>dem40</vt:lpstr>
      <vt:lpstr>dem41</vt:lpstr>
      <vt:lpstr>dem47</vt:lpstr>
      <vt:lpstr>'dem2'!ah</vt:lpstr>
      <vt:lpstr>'dem2'!ahcap</vt:lpstr>
      <vt:lpstr>'dem38'!capedu</vt:lpstr>
      <vt:lpstr>'dem38'!cappower</vt:lpstr>
      <vt:lpstr>'dem38'!cappw</vt:lpstr>
      <vt:lpstr>'dem38'!capUD</vt:lpstr>
      <vt:lpstr>'dem1'!ch</vt:lpstr>
      <vt:lpstr>'dem15'!ch</vt:lpstr>
      <vt:lpstr>'dem16'!cicap</vt:lpstr>
      <vt:lpstr>'dem29'!css</vt:lpstr>
      <vt:lpstr>'dem5'!culture</vt:lpstr>
      <vt:lpstr>'dem5'!culturerevenue</vt:lpstr>
      <vt:lpstr>'dem6'!ecclesiastical</vt:lpstr>
      <vt:lpstr>'dem6'!ecla</vt:lpstr>
      <vt:lpstr>'dem39'!educap</vt:lpstr>
      <vt:lpstr>'dem7'!educap</vt:lpstr>
      <vt:lpstr>'dem7'!education</vt:lpstr>
      <vt:lpstr>'dem47'!educationrevenue</vt:lpstr>
      <vt:lpstr>'dem12'!ee</vt:lpstr>
      <vt:lpstr>'dem19'!fcpcap</vt:lpstr>
      <vt:lpstr>'dem11'!fsw</vt:lpstr>
      <vt:lpstr>'dem12'!fwl</vt:lpstr>
      <vt:lpstr>'dem13'!health</vt:lpstr>
      <vt:lpstr>'dem13'!healthcap</vt:lpstr>
      <vt:lpstr>'dem18'!i</vt:lpstr>
      <vt:lpstr>'dem14'!jail</vt:lpstr>
      <vt:lpstr>'dem20'!justice</vt:lpstr>
      <vt:lpstr>'dem10'!lottery</vt:lpstr>
      <vt:lpstr>'dem10'!lottery1</vt:lpstr>
      <vt:lpstr>'dem19'!mi</vt:lpstr>
      <vt:lpstr>non_plan</vt:lpstr>
      <vt:lpstr>'dem1'!np</vt:lpstr>
      <vt:lpstr>'dem11'!np</vt:lpstr>
      <vt:lpstr>'dem12'!np</vt:lpstr>
      <vt:lpstr>'dem14'!np</vt:lpstr>
      <vt:lpstr>'dem16'!np</vt:lpstr>
      <vt:lpstr>'dem19'!np</vt:lpstr>
      <vt:lpstr>'dem2'!np</vt:lpstr>
      <vt:lpstr>'dem20'!np</vt:lpstr>
      <vt:lpstr>'dem22'!np</vt:lpstr>
      <vt:lpstr>'dem26'!np</vt:lpstr>
      <vt:lpstr>'dem29'!np</vt:lpstr>
      <vt:lpstr>'dem31'!np</vt:lpstr>
      <vt:lpstr>'dem33'!np</vt:lpstr>
      <vt:lpstr>'dem34'!np</vt:lpstr>
      <vt:lpstr>'Dem35'!np</vt:lpstr>
      <vt:lpstr>'dem37'!np</vt:lpstr>
      <vt:lpstr>'dem38'!np</vt:lpstr>
      <vt:lpstr>'dem40'!np</vt:lpstr>
      <vt:lpstr>'dem41'!np</vt:lpstr>
      <vt:lpstr>'dem6'!np</vt:lpstr>
      <vt:lpstr>'dem1'!oap</vt:lpstr>
      <vt:lpstr>'dem41'!oges</vt:lpstr>
      <vt:lpstr>'dem38'!ordp</vt:lpstr>
      <vt:lpstr>'Dem35'!ordpcap</vt:lpstr>
      <vt:lpstr>'dem10'!pao</vt:lpstr>
      <vt:lpstr>'dem31'!powercap</vt:lpstr>
      <vt:lpstr>'dem1'!Print_Area</vt:lpstr>
      <vt:lpstr>'dem10'!Print_Area</vt:lpstr>
      <vt:lpstr>'dem11'!Print_Area</vt:lpstr>
      <vt:lpstr>'dem12'!Print_Area</vt:lpstr>
      <vt:lpstr>'dem13'!Print_Area</vt:lpstr>
      <vt:lpstr>'dem14'!Print_Area</vt:lpstr>
      <vt:lpstr>'dem15'!Print_Area</vt:lpstr>
      <vt:lpstr>'dem16'!Print_Area</vt:lpstr>
      <vt:lpstr>'dem18'!Print_Area</vt:lpstr>
      <vt:lpstr>'dem19'!Print_Area</vt:lpstr>
      <vt:lpstr>'dem2'!Print_Area</vt:lpstr>
      <vt:lpstr>'dem20'!Print_Area</vt:lpstr>
      <vt:lpstr>'dem22'!Print_Area</vt:lpstr>
      <vt:lpstr>'dem26'!Print_Area</vt:lpstr>
      <vt:lpstr>'dem29'!Print_Area</vt:lpstr>
      <vt:lpstr>'dem3'!Print_Area</vt:lpstr>
      <vt:lpstr>'dem31'!Print_Area</vt:lpstr>
      <vt:lpstr>'dem33'!Print_Area</vt:lpstr>
      <vt:lpstr>'dem34'!Print_Area</vt:lpstr>
      <vt:lpstr>'Dem35'!Print_Area</vt:lpstr>
      <vt:lpstr>'dem37'!Print_Area</vt:lpstr>
      <vt:lpstr>'dem38'!Print_Area</vt:lpstr>
      <vt:lpstr>'dem39'!Print_Area</vt:lpstr>
      <vt:lpstr>'dem40'!Print_Area</vt:lpstr>
      <vt:lpstr>'dem41'!Print_Area</vt:lpstr>
      <vt:lpstr>'dem47'!Print_Area</vt:lpstr>
      <vt:lpstr>'dem5'!Print_Area</vt:lpstr>
      <vt:lpstr>'dem6'!Print_Area</vt:lpstr>
      <vt:lpstr>'dem7'!Print_Area</vt:lpstr>
      <vt:lpstr>'dem1'!Print_Titles</vt:lpstr>
      <vt:lpstr>'dem10'!Print_Titles</vt:lpstr>
      <vt:lpstr>'dem11'!Print_Titles</vt:lpstr>
      <vt:lpstr>'dem12'!Print_Titles</vt:lpstr>
      <vt:lpstr>'dem13'!Print_Titles</vt:lpstr>
      <vt:lpstr>'dem14'!Print_Titles</vt:lpstr>
      <vt:lpstr>'dem15'!Print_Titles</vt:lpstr>
      <vt:lpstr>'dem16'!Print_Titles</vt:lpstr>
      <vt:lpstr>'dem18'!Print_Titles</vt:lpstr>
      <vt:lpstr>'dem19'!Print_Titles</vt:lpstr>
      <vt:lpstr>'dem2'!Print_Titles</vt:lpstr>
      <vt:lpstr>'dem20'!Print_Titles</vt:lpstr>
      <vt:lpstr>'dem22'!Print_Titles</vt:lpstr>
      <vt:lpstr>'dem26'!Print_Titles</vt:lpstr>
      <vt:lpstr>'dem29'!Print_Titles</vt:lpstr>
      <vt:lpstr>'dem3'!Print_Titles</vt:lpstr>
      <vt:lpstr>'dem31'!Print_Titles</vt:lpstr>
      <vt:lpstr>'dem33'!Print_Titles</vt:lpstr>
      <vt:lpstr>'dem34'!Print_Titles</vt:lpstr>
      <vt:lpstr>'Dem35'!Print_Titles</vt:lpstr>
      <vt:lpstr>'dem37'!Print_Titles</vt:lpstr>
      <vt:lpstr>'dem38'!Print_Titles</vt:lpstr>
      <vt:lpstr>'dem39'!Print_Titles</vt:lpstr>
      <vt:lpstr>'dem40'!Print_Titles</vt:lpstr>
      <vt:lpstr>'dem41'!Print_Titles</vt:lpstr>
      <vt:lpstr>'dem47'!Print_Titles</vt:lpstr>
      <vt:lpstr>'dem5'!Print_Titles</vt:lpstr>
      <vt:lpstr>'dem6'!Print_Titles</vt:lpstr>
      <vt:lpstr>'dem7'!Print_Titles</vt:lpstr>
      <vt:lpstr>'dem3'!pwcap</vt:lpstr>
      <vt:lpstr>'dem34'!rbcap</vt:lpstr>
      <vt:lpstr>'Dem35'!rbcap</vt:lpstr>
      <vt:lpstr>'Dem35'!re</vt:lpstr>
      <vt:lpstr>'dem1'!revise</vt:lpstr>
      <vt:lpstr>'dem10'!revise</vt:lpstr>
      <vt:lpstr>'dem11'!revise</vt:lpstr>
      <vt:lpstr>'dem12'!revise</vt:lpstr>
      <vt:lpstr>'dem13'!revise</vt:lpstr>
      <vt:lpstr>'dem14'!revise</vt:lpstr>
      <vt:lpstr>'dem15'!revise</vt:lpstr>
      <vt:lpstr>'dem16'!revise</vt:lpstr>
      <vt:lpstr>'dem18'!revise</vt:lpstr>
      <vt:lpstr>'dem19'!revise</vt:lpstr>
      <vt:lpstr>'dem2'!revise</vt:lpstr>
      <vt:lpstr>'dem20'!revise</vt:lpstr>
      <vt:lpstr>'dem22'!revise</vt:lpstr>
      <vt:lpstr>'dem26'!revise</vt:lpstr>
      <vt:lpstr>'dem29'!revise</vt:lpstr>
      <vt:lpstr>'dem3'!revise</vt:lpstr>
      <vt:lpstr>'dem31'!revise</vt:lpstr>
      <vt:lpstr>'dem33'!revise</vt:lpstr>
      <vt:lpstr>'dem34'!revise</vt:lpstr>
      <vt:lpstr>'Dem35'!revise</vt:lpstr>
      <vt:lpstr>'dem37'!revise</vt:lpstr>
      <vt:lpstr>'dem38'!revise</vt:lpstr>
      <vt:lpstr>'dem39'!revise</vt:lpstr>
      <vt:lpstr>'dem40'!revise</vt:lpstr>
      <vt:lpstr>'dem41'!revise</vt:lpstr>
      <vt:lpstr>'dem5'!revise</vt:lpstr>
      <vt:lpstr>'dem6'!revise</vt:lpstr>
      <vt:lpstr>'dem7'!revise</vt:lpstr>
      <vt:lpstr>revise</vt:lpstr>
      <vt:lpstr>'dem22'!roads</vt:lpstr>
      <vt:lpstr>'dem37'!rt</vt:lpstr>
      <vt:lpstr>'dem37'!rtcap</vt:lpstr>
      <vt:lpstr>'dem38'!scst</vt:lpstr>
      <vt:lpstr>'dem38'!SocialSecurity</vt:lpstr>
      <vt:lpstr>'dem38'!socialwelfare</vt:lpstr>
      <vt:lpstr>'dem39'!sports</vt:lpstr>
      <vt:lpstr>'dem1'!summary</vt:lpstr>
      <vt:lpstr>'dem10'!summary</vt:lpstr>
      <vt:lpstr>'dem11'!summary</vt:lpstr>
      <vt:lpstr>'dem12'!summary</vt:lpstr>
      <vt:lpstr>'dem13'!summary</vt:lpstr>
      <vt:lpstr>'dem14'!summary</vt:lpstr>
      <vt:lpstr>'dem15'!summary</vt:lpstr>
      <vt:lpstr>'dem16'!summary</vt:lpstr>
      <vt:lpstr>'dem18'!summary</vt:lpstr>
      <vt:lpstr>'dem19'!summary</vt:lpstr>
      <vt:lpstr>'dem2'!summary</vt:lpstr>
      <vt:lpstr>'dem20'!summary</vt:lpstr>
      <vt:lpstr>'dem22'!summary</vt:lpstr>
      <vt:lpstr>'dem26'!summary</vt:lpstr>
      <vt:lpstr>'dem29'!summary</vt:lpstr>
      <vt:lpstr>'dem3'!summary</vt:lpstr>
      <vt:lpstr>'dem31'!summary</vt:lpstr>
      <vt:lpstr>'dem33'!summary</vt:lpstr>
      <vt:lpstr>'dem34'!summary</vt:lpstr>
      <vt:lpstr>'Dem35'!summary</vt:lpstr>
      <vt:lpstr>'dem37'!summary</vt:lpstr>
      <vt:lpstr>'dem38'!summary</vt:lpstr>
      <vt:lpstr>'dem39'!summary</vt:lpstr>
      <vt:lpstr>'dem40'!summary</vt:lpstr>
      <vt:lpstr>'dem41'!summary</vt:lpstr>
      <vt:lpstr>'dem47'!summary</vt:lpstr>
      <vt:lpstr>'dem5'!summary</vt:lpstr>
      <vt:lpstr>'dem6'!summary</vt:lpstr>
      <vt:lpstr>'dem7'!summary</vt:lpstr>
      <vt:lpstr>'dem26'!tax</vt:lpstr>
      <vt:lpstr>'dem40'!Tourism</vt:lpstr>
      <vt:lpstr>'dem40'!tourismcap</vt:lpstr>
      <vt:lpstr>'dem40'!tourismrec</vt:lpstr>
      <vt:lpstr>'dem40'!tourismRevenue</vt:lpstr>
      <vt:lpstr>'dem41'!udhd</vt:lpstr>
      <vt:lpstr>'dem41'!urbancap</vt:lpstr>
      <vt:lpstr>'dem41'!urbanDevelopment</vt:lpstr>
      <vt:lpstr>'dem15'!voted</vt:lpstr>
      <vt:lpstr>'dem16'!voted</vt:lpstr>
      <vt:lpstr>'dem18'!voted</vt:lpstr>
      <vt:lpstr>'dem19'!voted</vt:lpstr>
      <vt:lpstr>'dem29'!Voted</vt:lpstr>
      <vt:lpstr>'dem33'!Voted</vt:lpstr>
      <vt:lpstr>'dem34'!Voted</vt:lpstr>
      <vt:lpstr>'dem37'!Voted</vt:lpstr>
      <vt:lpstr>'dem38'!Voted</vt:lpstr>
      <vt:lpstr>'dem39'!Voted</vt:lpstr>
      <vt:lpstr>'dem40'!Voted</vt:lpstr>
      <vt:lpstr>'dem41'!Voted</vt:lpstr>
      <vt:lpstr>'dem16'!vsi</vt:lpstr>
      <vt:lpstr>'dem16'!vsirec</vt:lpstr>
      <vt:lpstr>'Dem35'!water</vt:lpstr>
      <vt:lpstr>'dem38'!water</vt:lpstr>
      <vt:lpstr>'dem33'!watercap</vt:lpstr>
      <vt:lpstr>'Dem35'!watercap</vt:lpstr>
      <vt:lpstr>'dem38'!welfarecap</vt:lpstr>
    </vt:vector>
  </TitlesOfParts>
  <Company>.:L4zy w4r3z:.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2016-07-14T07:03:37Z</cp:lastPrinted>
  <dcterms:created xsi:type="dcterms:W3CDTF">2011-07-12T05:33:40Z</dcterms:created>
  <dcterms:modified xsi:type="dcterms:W3CDTF">2016-07-16T04:52:53Z</dcterms:modified>
</cp:coreProperties>
</file>